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5450" windowHeight="11070" tabRatio="1000" activeTab="0"/>
  </bookViews>
  <sheets>
    <sheet name="★16 " sheetId="1" r:id="rId1"/>
  </sheets>
  <definedNames>
    <definedName name="_xlnm.Print_Area" localSheetId="0">'★16 '!$A$1:$O$294</definedName>
  </definedNames>
  <calcPr fullCalcOnLoad="1"/>
</workbook>
</file>

<file path=xl/sharedStrings.xml><?xml version="1.0" encoding="utf-8"?>
<sst xmlns="http://schemas.openxmlformats.org/spreadsheetml/2006/main" count="389" uniqueCount="197">
  <si>
    <t>町名</t>
  </si>
  <si>
    <t>前　　　年
世　帯　数</t>
  </si>
  <si>
    <t>世　帯　数
対前年増減</t>
  </si>
  <si>
    <t>前　　年
総　　数</t>
  </si>
  <si>
    <t>八　　木　　町</t>
  </si>
  <si>
    <t>追　　分　　町</t>
  </si>
  <si>
    <t>1丁目</t>
  </si>
  <si>
    <t>2丁目</t>
  </si>
  <si>
    <t>3丁目</t>
  </si>
  <si>
    <t>4丁目</t>
  </si>
  <si>
    <t>本　　　　　町</t>
  </si>
  <si>
    <t>万　　　　　町</t>
  </si>
  <si>
    <t>上　　野　　町</t>
  </si>
  <si>
    <t>小　　門　　町</t>
  </si>
  <si>
    <t>5丁目</t>
  </si>
  <si>
    <t>大和田町</t>
  </si>
  <si>
    <t>6丁目</t>
  </si>
  <si>
    <t>7丁目</t>
  </si>
  <si>
    <t>清　　川　　町</t>
  </si>
  <si>
    <t>浅川事務所</t>
  </si>
  <si>
    <t>6丁目</t>
  </si>
  <si>
    <t>世　帯　数</t>
  </si>
  <si>
    <t xml:space="preserve">人　　　　                      口 </t>
  </si>
  <si>
    <t>人口密度</t>
  </si>
  <si>
    <t xml:space="preserve">
面　　積
　（k㎡）</t>
  </si>
  <si>
    <t>総　　数</t>
  </si>
  <si>
    <t>男</t>
  </si>
  <si>
    <t>女</t>
  </si>
  <si>
    <t>対前年増減</t>
  </si>
  <si>
    <t>総　　　　　　数</t>
  </si>
  <si>
    <t>本庁</t>
  </si>
  <si>
    <t>横　　山　　町</t>
  </si>
  <si>
    <t>八　　日　　町</t>
  </si>
  <si>
    <t>八　　幡　　町</t>
  </si>
  <si>
    <t>千人町</t>
  </si>
  <si>
    <t>1丁目</t>
  </si>
  <si>
    <t>千人町</t>
  </si>
  <si>
    <t>日　　吉　　町</t>
  </si>
  <si>
    <t>元本郷町</t>
  </si>
  <si>
    <t>平　　岡　　町</t>
  </si>
  <si>
    <t>本　　郷　　町</t>
  </si>
  <si>
    <t>大　　横　　町</t>
  </si>
  <si>
    <t>元横山町</t>
  </si>
  <si>
    <t>元横山町</t>
  </si>
  <si>
    <t>3丁目</t>
  </si>
  <si>
    <t>田　　　　　町</t>
  </si>
  <si>
    <t>新　　　　　町</t>
  </si>
  <si>
    <t>明神町</t>
  </si>
  <si>
    <t>子安町</t>
  </si>
  <si>
    <t>子安町</t>
  </si>
  <si>
    <t>4丁目</t>
  </si>
  <si>
    <t>東　　　　　町</t>
  </si>
  <si>
    <t>旭　　　　　町</t>
  </si>
  <si>
    <t>三　　崎　　町</t>
  </si>
  <si>
    <t>中　　　　　町</t>
  </si>
  <si>
    <t>南　　　　　町</t>
  </si>
  <si>
    <t>寺　　　　　町</t>
  </si>
  <si>
    <t>天　　神　　町</t>
  </si>
  <si>
    <t>南　　新　　町</t>
  </si>
  <si>
    <t>台　　町　</t>
  </si>
  <si>
    <t>中　　野　　町</t>
  </si>
  <si>
    <t>暁　　町　</t>
  </si>
  <si>
    <t>中野山王</t>
  </si>
  <si>
    <t>中野上町</t>
  </si>
  <si>
    <t>大和田町</t>
  </si>
  <si>
    <t>富　士　見　町</t>
  </si>
  <si>
    <t>緑　　　　　町</t>
  </si>
  <si>
    <t>東　浅　川　町</t>
  </si>
  <si>
    <t>初　　沢　　町</t>
  </si>
  <si>
    <t>高　　尾　　町</t>
  </si>
  <si>
    <t>南　浅　川　町</t>
  </si>
  <si>
    <t>西　浅　川　町</t>
  </si>
  <si>
    <t>裏　高　尾　町</t>
  </si>
  <si>
    <t>廿　　里　　町</t>
  </si>
  <si>
    <t>由木事務所</t>
  </si>
  <si>
    <t>下　　柚　　木</t>
  </si>
  <si>
    <t>下柚木</t>
  </si>
  <si>
    <t>2丁目</t>
  </si>
  <si>
    <t>上　　柚　　木</t>
  </si>
  <si>
    <t>上柚木</t>
  </si>
  <si>
    <t>中　　　　　山</t>
  </si>
  <si>
    <t>越　　　　　野</t>
  </si>
  <si>
    <t>南陽台</t>
  </si>
  <si>
    <t>1丁目</t>
  </si>
  <si>
    <t>3丁目</t>
  </si>
  <si>
    <t>堀之内</t>
  </si>
  <si>
    <t>由木東事務所</t>
  </si>
  <si>
    <t>東中野</t>
  </si>
  <si>
    <t>大　　　　　塚</t>
  </si>
  <si>
    <t>鹿　　　　　島</t>
  </si>
  <si>
    <t>松が谷</t>
  </si>
  <si>
    <t>南大沢事務所</t>
  </si>
  <si>
    <t>鑓　　　　　水</t>
  </si>
  <si>
    <t>鑓　　水　</t>
  </si>
  <si>
    <t>2丁目</t>
  </si>
  <si>
    <t>南大沢</t>
  </si>
  <si>
    <t>1丁目</t>
  </si>
  <si>
    <t>松　　　　　木</t>
  </si>
  <si>
    <t>世　帯　数</t>
  </si>
  <si>
    <t xml:space="preserve">人　　　　                      口 </t>
  </si>
  <si>
    <t>人口密度</t>
  </si>
  <si>
    <t xml:space="preserve">
面　　積
　（k㎡）</t>
  </si>
  <si>
    <t>総　　数</t>
  </si>
  <si>
    <t>男</t>
  </si>
  <si>
    <t>女</t>
  </si>
  <si>
    <t>対前年増減</t>
  </si>
  <si>
    <t>別　　所　</t>
  </si>
  <si>
    <t>横山事務所</t>
  </si>
  <si>
    <t>並木町</t>
  </si>
  <si>
    <t>散田町</t>
  </si>
  <si>
    <t>山　　田　　町</t>
  </si>
  <si>
    <t>めじろ台</t>
  </si>
  <si>
    <t>4丁目</t>
  </si>
  <si>
    <t>長　　房　　町</t>
  </si>
  <si>
    <t>城山手</t>
  </si>
  <si>
    <t>狭　　間　　町</t>
  </si>
  <si>
    <t>館事務所</t>
  </si>
  <si>
    <t>椚　　田　　町</t>
  </si>
  <si>
    <t>館　　　　　町</t>
  </si>
  <si>
    <t>寺　　田　　町</t>
  </si>
  <si>
    <t>大　　船　　町</t>
  </si>
  <si>
    <t>元八王子事務所</t>
  </si>
  <si>
    <t>大　楽　寺　町</t>
  </si>
  <si>
    <t>上壱分方町</t>
  </si>
  <si>
    <t>諏　　訪　　町</t>
  </si>
  <si>
    <t>四　　谷　　町</t>
  </si>
  <si>
    <t>叶　　谷　　町</t>
  </si>
  <si>
    <t>泉　　　　　町</t>
  </si>
  <si>
    <t>横　　川　　町</t>
  </si>
  <si>
    <t>弐　分　方　町</t>
  </si>
  <si>
    <t>川　　　　　町</t>
  </si>
  <si>
    <t>元八王子町</t>
  </si>
  <si>
    <t>3丁目</t>
  </si>
  <si>
    <t>恩方事務所</t>
  </si>
  <si>
    <t>下　恩　方　町</t>
  </si>
  <si>
    <t>上　恩　方　町</t>
  </si>
  <si>
    <t>西　寺　方　町</t>
  </si>
  <si>
    <t>小　　津　　町</t>
  </si>
  <si>
    <t>川口事務所</t>
  </si>
  <si>
    <t>川　　口　　町</t>
  </si>
  <si>
    <t>上　　川　　町</t>
  </si>
  <si>
    <t>犬　　目　　町</t>
  </si>
  <si>
    <t>楢　　原　　町</t>
  </si>
  <si>
    <t>美　　山　　町</t>
  </si>
  <si>
    <t>加住事務所</t>
  </si>
  <si>
    <t>尾　　崎　　町</t>
  </si>
  <si>
    <t>世　帯　数</t>
  </si>
  <si>
    <t xml:space="preserve">人　　　　                      口 </t>
  </si>
  <si>
    <t>人口密度</t>
  </si>
  <si>
    <t xml:space="preserve">
面　　積
　（k㎡）</t>
  </si>
  <si>
    <t>総　　数</t>
  </si>
  <si>
    <t>男</t>
  </si>
  <si>
    <t>女</t>
  </si>
  <si>
    <t>対前年増減</t>
  </si>
  <si>
    <t>左　　入　　町</t>
  </si>
  <si>
    <t>滝山町</t>
  </si>
  <si>
    <t>梅　　坪　　町</t>
  </si>
  <si>
    <t>谷　　野　　町</t>
  </si>
  <si>
    <t>みつい台</t>
  </si>
  <si>
    <t>丹木町</t>
  </si>
  <si>
    <t>加住町</t>
  </si>
  <si>
    <t>加住町</t>
  </si>
  <si>
    <t>宮　　下　　町</t>
  </si>
  <si>
    <t>戸　　吹　　町</t>
  </si>
  <si>
    <t>高　　月　　町</t>
  </si>
  <si>
    <t>由井事務所</t>
  </si>
  <si>
    <t>小　比　企　町</t>
  </si>
  <si>
    <t>片　　倉　　町</t>
  </si>
  <si>
    <t>西片倉</t>
  </si>
  <si>
    <t>宇　津　貫　町</t>
  </si>
  <si>
    <t>みなみ野</t>
  </si>
  <si>
    <t>5丁目</t>
  </si>
  <si>
    <t>兵衛</t>
  </si>
  <si>
    <t>七国</t>
  </si>
  <si>
    <t>北野事務所</t>
  </si>
  <si>
    <t>北　　野　　町</t>
  </si>
  <si>
    <t>打　　越　　町</t>
  </si>
  <si>
    <t>北野台</t>
  </si>
  <si>
    <t>長　　沼　　町</t>
  </si>
  <si>
    <t>絹ヶ丘</t>
  </si>
  <si>
    <t>石川事務所</t>
  </si>
  <si>
    <t>高　　倉　　町</t>
  </si>
  <si>
    <t>石　　川　　町</t>
  </si>
  <si>
    <t>宇　津　木　町</t>
  </si>
  <si>
    <t>平　　　　　町</t>
  </si>
  <si>
    <t>小　　宮　　町</t>
  </si>
  <si>
    <t>久保山町</t>
  </si>
  <si>
    <t>大　　谷　　町</t>
  </si>
  <si>
    <t>丸　　山　　町</t>
  </si>
  <si>
    <t xml:space="preserve">   16   町丁目別世帯数、人口</t>
  </si>
  <si>
    <t xml:space="preserve">   16   町丁目別世帯数、人口(続)</t>
  </si>
  <si>
    <t xml:space="preserve">  資料：市民部市民課</t>
  </si>
  <si>
    <t xml:space="preserve">平成30年1月1日現在  </t>
  </si>
  <si>
    <t xml:space="preserve">      （注）面積について、総面積は平成26年12月24日付国土交通省国土地理院よりの通知に基づき、186.38㎢に変更。</t>
  </si>
  <si>
    <t>　　　　　　ただし、各町毎の測量が行われていないため、平成2年1月4日面積改定時の測定値（総面積186.31㎢）に</t>
  </si>
  <si>
    <t>　　　　　　各町の区域変更に伴う増減を反映させた値である（平成30年1月1日現在）。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</si>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</sst>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###\ ##0.00"/>
    <numFmt numFmtId="178" formatCode="#\ ###\ ##0"/>
    <numFmt numFmtId="179" formatCode="0.0"/>
    <numFmt numFmtId="180" formatCode="#\ ##0.000"/>
    <numFmt numFmtId="181" formatCode="0.00000000000000_);[Red]\(0.00000000000000\)"/>
    <numFmt numFmtId="182" formatCode="#\ ###\ ##0;&quot;△&quot;###\ ##0;\-"/>
    <numFmt numFmtId="183" formatCode="#\ ###\ ##0;&quot;△&quot;\ ###\ ##0;\-"/>
    <numFmt numFmtId="184" formatCode="#\ ##0;&quot;△&quot;#\ ##0;\-"/>
    <numFmt numFmtId="185" formatCode="#\ ###\ ##0;&quot;△&quot;###\ ##0;&quot;…&quot;"/>
    <numFmt numFmtId="186" formatCode="#\ ###\ ##0.00;&quot;△&quot;###\ ##0.00;&quot;…&quot;"/>
    <numFmt numFmtId="187" formatCode="#\ ###\ ##0.0;&quot;△&quot;###\ ##0.0;&quot;…&quot;"/>
    <numFmt numFmtId="188" formatCode="&quot;〃&quot;\ "/>
    <numFmt numFmtId="189" formatCode="##\ ###\ ##0"/>
    <numFmt numFmtId="190" formatCode="#\ ##0.00;\-#\ ##0.00"/>
    <numFmt numFmtId="191" formatCode="#\ ##0.00"/>
    <numFmt numFmtId="192" formatCode="0_ "/>
  </numFmts>
  <fonts count="4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6" fontId="0" fillId="0" borderId="0">
      <alignment/>
      <protection/>
    </xf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182" fontId="5" fillId="0" borderId="0" xfId="0" applyNumberFormat="1" applyFont="1" applyFill="1" applyBorder="1" applyAlignment="1" applyProtection="1" quotePrefix="1">
      <alignment horizontal="right"/>
      <protection/>
    </xf>
    <xf numFmtId="182" fontId="5" fillId="0" borderId="0" xfId="0" applyNumberFormat="1" applyFont="1" applyFill="1" applyBorder="1" applyAlignment="1" applyProtection="1">
      <alignment/>
      <protection/>
    </xf>
    <xf numFmtId="184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 quotePrefix="1">
      <alignment horizontal="right"/>
      <protection/>
    </xf>
    <xf numFmtId="184" fontId="5" fillId="0" borderId="11" xfId="0" applyNumberFormat="1" applyFont="1" applyFill="1" applyBorder="1" applyAlignment="1" applyProtection="1" quotePrefix="1">
      <alignment horizontal="right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178" fontId="5" fillId="0" borderId="17" xfId="0" applyNumberFormat="1" applyFont="1" applyFill="1" applyBorder="1" applyAlignment="1" applyProtection="1">
      <alignment/>
      <protection/>
    </xf>
    <xf numFmtId="178" fontId="5" fillId="0" borderId="1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distributed"/>
      <protection/>
    </xf>
    <xf numFmtId="184" fontId="11" fillId="0" borderId="0" xfId="0" applyNumberFormat="1" applyFont="1" applyFill="1" applyBorder="1" applyAlignment="1" applyProtection="1" quotePrefix="1">
      <alignment horizontal="right"/>
      <protection/>
    </xf>
    <xf numFmtId="182" fontId="9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 applyProtection="1" quotePrefix="1">
      <alignment horizontal="right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84" fontId="12" fillId="0" borderId="0" xfId="0" applyNumberFormat="1" applyFont="1" applyFill="1" applyBorder="1" applyAlignment="1" applyProtection="1">
      <alignment horizontal="right"/>
      <protection/>
    </xf>
    <xf numFmtId="180" fontId="3" fillId="0" borderId="0" xfId="0" applyNumberFormat="1" applyFont="1" applyFill="1" applyBorder="1" applyAlignment="1" applyProtection="1">
      <alignment horizontal="right"/>
      <protection/>
    </xf>
    <xf numFmtId="182" fontId="5" fillId="0" borderId="18" xfId="0" applyNumberFormat="1" applyFont="1" applyFill="1" applyBorder="1" applyAlignment="1" applyProtection="1">
      <alignment/>
      <protection locked="0"/>
    </xf>
    <xf numFmtId="182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distributed"/>
      <protection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80" fontId="5" fillId="0" borderId="0" xfId="0" applyNumberFormat="1" applyFont="1" applyFill="1" applyBorder="1" applyAlignment="1" applyProtection="1" quotePrefix="1">
      <alignment horizontal="right"/>
      <protection/>
    </xf>
    <xf numFmtId="182" fontId="5" fillId="0" borderId="0" xfId="0" applyNumberFormat="1" applyFont="1" applyFill="1" applyBorder="1" applyAlignment="1" applyProtection="1" quotePrefix="1">
      <alignment horizontal="right"/>
      <protection locked="0"/>
    </xf>
    <xf numFmtId="178" fontId="4" fillId="0" borderId="18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 quotePrefix="1">
      <alignment/>
      <protection/>
    </xf>
    <xf numFmtId="178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0" fontId="5" fillId="0" borderId="19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 quotePrefix="1">
      <alignment horizontal="right"/>
      <protection/>
    </xf>
    <xf numFmtId="0" fontId="9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distributed"/>
      <protection/>
    </xf>
    <xf numFmtId="178" fontId="11" fillId="0" borderId="0" xfId="0" applyNumberFormat="1" applyFont="1" applyFill="1" applyBorder="1" applyAlignment="1" applyProtection="1" quotePrefix="1">
      <alignment horizontal="right"/>
      <protection/>
    </xf>
    <xf numFmtId="0" fontId="5" fillId="0" borderId="14" xfId="0" applyNumberFormat="1" applyFont="1" applyFill="1" applyBorder="1" applyAlignment="1" applyProtection="1">
      <alignment horizontal="distributed"/>
      <protection/>
    </xf>
    <xf numFmtId="178" fontId="4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distributed"/>
      <protection/>
    </xf>
    <xf numFmtId="0" fontId="5" fillId="0" borderId="20" xfId="0" applyNumberFormat="1" applyFont="1" applyFill="1" applyBorder="1" applyAlignment="1" applyProtection="1">
      <alignment horizontal="distributed"/>
      <protection/>
    </xf>
    <xf numFmtId="178" fontId="5" fillId="0" borderId="11" xfId="0" applyNumberFormat="1" applyFont="1" applyFill="1" applyBorder="1" applyAlignment="1" applyProtection="1" quotePrefix="1">
      <alignment horizontal="right"/>
      <protection/>
    </xf>
    <xf numFmtId="180" fontId="5" fillId="0" borderId="11" xfId="0" applyNumberFormat="1" applyFont="1" applyFill="1" applyBorder="1" applyAlignment="1" applyProtection="1" quotePrefix="1">
      <alignment horizontal="right"/>
      <protection/>
    </xf>
    <xf numFmtId="178" fontId="5" fillId="0" borderId="0" xfId="0" applyNumberFormat="1" applyFont="1" applyFill="1" applyBorder="1" applyAlignment="1" applyProtection="1">
      <alignment/>
      <protection/>
    </xf>
    <xf numFmtId="184" fontId="5" fillId="0" borderId="0" xfId="0" applyNumberFormat="1" applyFont="1" applyFill="1" applyBorder="1" applyAlignment="1" applyProtection="1">
      <alignment/>
      <protection/>
    </xf>
    <xf numFmtId="183" fontId="5" fillId="0" borderId="0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78" fontId="11" fillId="0" borderId="18" xfId="0" applyNumberFormat="1" applyFont="1" applyFill="1" applyBorder="1" applyAlignment="1" applyProtection="1" quotePrefix="1">
      <alignment horizontal="right"/>
      <protection/>
    </xf>
    <xf numFmtId="182" fontId="10" fillId="0" borderId="0" xfId="0" applyNumberFormat="1" applyFont="1" applyFill="1" applyBorder="1" applyAlignment="1" applyProtection="1" quotePrefix="1">
      <alignment horizontal="right"/>
      <protection/>
    </xf>
    <xf numFmtId="180" fontId="10" fillId="0" borderId="0" xfId="0" applyNumberFormat="1" applyFont="1" applyFill="1" applyBorder="1" applyAlignment="1" applyProtection="1" quotePrefix="1">
      <alignment horizontal="right"/>
      <protection/>
    </xf>
    <xf numFmtId="37" fontId="10" fillId="0" borderId="18" xfId="0" applyNumberFormat="1" applyFont="1" applyFill="1" applyBorder="1" applyAlignment="1" applyProtection="1" quotePrefix="1">
      <alignment horizontal="right"/>
      <protection/>
    </xf>
    <xf numFmtId="37" fontId="10" fillId="0" borderId="0" xfId="0" applyNumberFormat="1" applyFont="1" applyFill="1" applyBorder="1" applyAlignment="1" applyProtection="1" quotePrefix="1">
      <alignment horizontal="right"/>
      <protection/>
    </xf>
    <xf numFmtId="0" fontId="3" fillId="0" borderId="14" xfId="0" applyNumberFormat="1" applyFont="1" applyFill="1" applyBorder="1" applyAlignment="1" applyProtection="1">
      <alignment/>
      <protection/>
    </xf>
    <xf numFmtId="37" fontId="5" fillId="0" borderId="18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 quotePrefix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49" fontId="46" fillId="0" borderId="0" xfId="62" applyNumberFormat="1" applyFont="1" applyFill="1" applyBorder="1" applyAlignment="1" applyProtection="1">
      <alignment/>
      <protection/>
    </xf>
    <xf numFmtId="49" fontId="46" fillId="0" borderId="0" xfId="62" applyNumberFormat="1" applyFont="1" applyAlignment="1">
      <alignment/>
      <protection/>
    </xf>
    <xf numFmtId="0" fontId="46" fillId="0" borderId="0" xfId="62" applyNumberFormat="1" applyFont="1" applyAlignment="1">
      <alignment/>
      <protection/>
    </xf>
    <xf numFmtId="49" fontId="5" fillId="0" borderId="0" xfId="62" applyNumberFormat="1" applyFont="1" applyFill="1" applyBorder="1" applyAlignment="1" applyProtection="1">
      <alignment/>
      <protection/>
    </xf>
    <xf numFmtId="49" fontId="47" fillId="0" borderId="0" xfId="62" applyNumberFormat="1" applyFont="1" applyFill="1" applyBorder="1" applyAlignment="1" applyProtection="1">
      <alignment/>
      <protection/>
    </xf>
    <xf numFmtId="49" fontId="47" fillId="0" borderId="0" xfId="62" applyNumberFormat="1" applyFont="1" applyAlignment="1">
      <alignment/>
      <protection/>
    </xf>
    <xf numFmtId="0" fontId="47" fillId="0" borderId="0" xfId="62" applyNumberFormat="1" applyFont="1" applyAlignment="1">
      <alignment/>
      <protection/>
    </xf>
    <xf numFmtId="49" fontId="4" fillId="0" borderId="0" xfId="62" applyNumberFormat="1" applyFont="1" applyAlignment="1">
      <alignment/>
      <protection/>
    </xf>
    <xf numFmtId="184" fontId="10" fillId="0" borderId="0" xfId="0" applyNumberFormat="1" applyFont="1" applyFill="1" applyBorder="1" applyAlignment="1" applyProtection="1" quotePrefix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NumberFormat="1" applyFont="1" applyFill="1" applyBorder="1" applyAlignment="1" applyProtection="1">
      <alignment horizontal="distributed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 quotePrefix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 quotePrefix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 quotePrefix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distributed" vertical="center"/>
      <protection/>
    </xf>
    <xf numFmtId="0" fontId="5" fillId="0" borderId="24" xfId="0" applyNumberFormat="1" applyFont="1" applyFill="1" applyBorder="1" applyAlignment="1" applyProtection="1" quotePrefix="1">
      <alignment horizontal="distributed" vertical="center"/>
      <protection/>
    </xf>
    <xf numFmtId="0" fontId="5" fillId="0" borderId="25" xfId="0" applyNumberFormat="1" applyFont="1" applyFill="1" applyBorder="1" applyAlignment="1" applyProtection="1" quotePrefix="1">
      <alignment horizontal="distributed" vertical="center"/>
      <protection/>
    </xf>
    <xf numFmtId="0" fontId="46" fillId="0" borderId="26" xfId="0" applyNumberFormat="1" applyFont="1" applyFill="1" applyBorder="1" applyAlignment="1" applyProtection="1">
      <alignment horizontal="center" vertical="center" wrapText="1"/>
      <protection/>
    </xf>
    <xf numFmtId="0" fontId="46" fillId="0" borderId="27" xfId="0" applyNumberFormat="1" applyFont="1" applyFill="1" applyBorder="1" applyAlignment="1" applyProtection="1" quotePrefix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NumberFormat="1" applyFont="1" applyFill="1" applyBorder="1" applyAlignment="1" applyProtection="1">
      <alignment horizontal="distributed"/>
      <protection/>
    </xf>
    <xf numFmtId="0" fontId="5" fillId="0" borderId="0" xfId="0" applyNumberFormat="1" applyFont="1" applyFill="1" applyBorder="1" applyAlignment="1" applyProtection="1">
      <alignment horizontal="distributed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 quotePrefix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95"/>
  <sheetViews>
    <sheetView showGridLines="0" tabSelected="1" view="pageBreakPreview" zoomScale="90" zoomScaleNormal="90" zoomScaleSheetLayoutView="90" zoomScalePageLayoutView="0" workbookViewId="0" topLeftCell="A1">
      <selection activeCell="A1" sqref="A1:O1"/>
    </sheetView>
  </sheetViews>
  <sheetFormatPr defaultColWidth="9.00390625" defaultRowHeight="12.75"/>
  <cols>
    <col min="1" max="1" width="1.75390625" style="6" customWidth="1"/>
    <col min="2" max="2" width="3.75390625" style="6" customWidth="1"/>
    <col min="3" max="3" width="11.875" style="6" customWidth="1"/>
    <col min="4" max="4" width="6.875" style="6" customWidth="1"/>
    <col min="5" max="5" width="1.75390625" style="6" customWidth="1"/>
    <col min="6" max="6" width="12.125" style="49" customWidth="1"/>
    <col min="7" max="7" width="12.125" style="49" hidden="1" customWidth="1"/>
    <col min="8" max="8" width="12.875" style="50" customWidth="1"/>
    <col min="9" max="9" width="12.75390625" style="49" customWidth="1"/>
    <col min="10" max="10" width="12.00390625" style="49" hidden="1" customWidth="1"/>
    <col min="11" max="12" width="12.25390625" style="49" customWidth="1"/>
    <col min="13" max="13" width="12.875" style="50" customWidth="1"/>
    <col min="14" max="14" width="12.625" style="49" customWidth="1"/>
    <col min="15" max="15" width="12.625" style="51" customWidth="1"/>
    <col min="16" max="16" width="11.375" style="9" bestFit="1" customWidth="1"/>
    <col min="17" max="17" width="9.125" style="2" customWidth="1"/>
    <col min="18" max="16384" width="9.125" style="1" customWidth="1"/>
  </cols>
  <sheetData>
    <row r="1" spans="1:17" s="6" customFormat="1" ht="18" customHeight="1">
      <c r="A1" s="98" t="s">
        <v>189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  <c r="M1" s="100"/>
      <c r="N1" s="100"/>
      <c r="O1" s="101"/>
      <c r="P1" s="9"/>
      <c r="Q1" s="9"/>
    </row>
    <row r="2" spans="1:17" s="6" customFormat="1" ht="18" customHeight="1">
      <c r="A2" s="102" t="s">
        <v>192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9"/>
      <c r="Q2" s="9"/>
    </row>
    <row r="3" spans="1:17" s="6" customFormat="1" ht="4.5" customHeight="1" thickBot="1">
      <c r="A3" s="10"/>
      <c r="B3" s="10"/>
      <c r="C3" s="78"/>
      <c r="D3" s="78"/>
      <c r="E3" s="78"/>
      <c r="F3" s="11"/>
      <c r="G3" s="11"/>
      <c r="H3" s="12"/>
      <c r="I3" s="11"/>
      <c r="J3" s="11"/>
      <c r="K3" s="11"/>
      <c r="L3" s="11"/>
      <c r="M3" s="12"/>
      <c r="N3" s="11"/>
      <c r="O3" s="11"/>
      <c r="P3" s="9"/>
      <c r="Q3" s="9"/>
    </row>
    <row r="4" spans="1:17" s="6" customFormat="1" ht="14.25" customHeight="1">
      <c r="A4" s="13"/>
      <c r="B4" s="104" t="s">
        <v>0</v>
      </c>
      <c r="C4" s="104"/>
      <c r="D4" s="104"/>
      <c r="E4" s="14"/>
      <c r="F4" s="107" t="s">
        <v>21</v>
      </c>
      <c r="G4" s="109" t="s">
        <v>1</v>
      </c>
      <c r="H4" s="111" t="s">
        <v>2</v>
      </c>
      <c r="I4" s="107" t="s">
        <v>22</v>
      </c>
      <c r="J4" s="107"/>
      <c r="K4" s="114"/>
      <c r="L4" s="114"/>
      <c r="M4" s="114"/>
      <c r="N4" s="115" t="s">
        <v>23</v>
      </c>
      <c r="O4" s="118" t="s">
        <v>24</v>
      </c>
      <c r="P4" s="9"/>
      <c r="Q4" s="9"/>
    </row>
    <row r="5" spans="1:17" s="6" customFormat="1" ht="14.25" customHeight="1">
      <c r="A5" s="15"/>
      <c r="B5" s="105"/>
      <c r="C5" s="105"/>
      <c r="D5" s="105"/>
      <c r="E5" s="16"/>
      <c r="F5" s="108"/>
      <c r="G5" s="110"/>
      <c r="H5" s="112"/>
      <c r="I5" s="108"/>
      <c r="J5" s="108"/>
      <c r="K5" s="108"/>
      <c r="L5" s="108"/>
      <c r="M5" s="108"/>
      <c r="N5" s="116"/>
      <c r="O5" s="119"/>
      <c r="P5" s="9"/>
      <c r="Q5" s="9"/>
    </row>
    <row r="6" spans="1:17" s="6" customFormat="1" ht="14.25" customHeight="1">
      <c r="A6" s="15"/>
      <c r="B6" s="105"/>
      <c r="C6" s="105"/>
      <c r="D6" s="105"/>
      <c r="E6" s="16"/>
      <c r="F6" s="108"/>
      <c r="G6" s="110"/>
      <c r="H6" s="112"/>
      <c r="I6" s="120" t="s">
        <v>25</v>
      </c>
      <c r="J6" s="121" t="s">
        <v>3</v>
      </c>
      <c r="K6" s="120" t="s">
        <v>26</v>
      </c>
      <c r="L6" s="120" t="s">
        <v>27</v>
      </c>
      <c r="M6" s="123" t="s">
        <v>28</v>
      </c>
      <c r="N6" s="116"/>
      <c r="O6" s="119"/>
      <c r="P6" s="9"/>
      <c r="Q6" s="9"/>
    </row>
    <row r="7" spans="1:17" s="6" customFormat="1" ht="14.25" customHeight="1">
      <c r="A7" s="17"/>
      <c r="B7" s="106"/>
      <c r="C7" s="106"/>
      <c r="D7" s="106"/>
      <c r="E7" s="18"/>
      <c r="F7" s="108"/>
      <c r="G7" s="110"/>
      <c r="H7" s="113"/>
      <c r="I7" s="108"/>
      <c r="J7" s="122"/>
      <c r="K7" s="108"/>
      <c r="L7" s="108"/>
      <c r="M7" s="117"/>
      <c r="N7" s="117"/>
      <c r="O7" s="119"/>
      <c r="P7" s="9"/>
      <c r="Q7" s="9"/>
    </row>
    <row r="8" spans="1:15" ht="6.75" customHeight="1">
      <c r="A8" s="10"/>
      <c r="B8" s="19"/>
      <c r="C8" s="20"/>
      <c r="D8" s="20"/>
      <c r="E8" s="7"/>
      <c r="F8" s="21"/>
      <c r="G8" s="22"/>
      <c r="H8" s="5"/>
      <c r="I8" s="22"/>
      <c r="J8" s="22"/>
      <c r="K8" s="22"/>
      <c r="L8" s="22"/>
      <c r="M8" s="5"/>
      <c r="N8" s="22"/>
      <c r="O8" s="23"/>
    </row>
    <row r="9" spans="1:17" s="32" customFormat="1" ht="13.5" customHeight="1">
      <c r="A9" s="24"/>
      <c r="B9" s="124" t="s">
        <v>29</v>
      </c>
      <c r="C9" s="124"/>
      <c r="D9" s="124"/>
      <c r="E9" s="64"/>
      <c r="F9" s="83">
        <f>F11+F101+F111+F129+F136+F158+F177+F184+F200+F207+F215+F244+F268+F283</f>
        <v>265264</v>
      </c>
      <c r="G9" s="83">
        <v>262401</v>
      </c>
      <c r="H9" s="83">
        <f>F9-G9</f>
        <v>2863</v>
      </c>
      <c r="I9" s="83">
        <f>K9+L9</f>
        <v>563178</v>
      </c>
      <c r="J9" s="83">
        <v>563228</v>
      </c>
      <c r="K9" s="83">
        <f>K11+K101+K111+K129+K136+K158+K177+K184+K200+K207+K215+K244+K268+K283</f>
        <v>282095</v>
      </c>
      <c r="L9" s="83">
        <f>L11+L101+L111+L129+L136+L158+L177+L184+L200+L207+L215+L244+L268+L283</f>
        <v>281083</v>
      </c>
      <c r="M9" s="97">
        <f>I9-J9</f>
        <v>-50</v>
      </c>
      <c r="N9" s="83">
        <f>I9/O9</f>
        <v>3021.6654147440713</v>
      </c>
      <c r="O9" s="81">
        <v>186.38</v>
      </c>
      <c r="P9" s="29"/>
      <c r="Q9" s="31"/>
    </row>
    <row r="10" spans="1:15" ht="13.5">
      <c r="A10" s="10"/>
      <c r="B10" s="33"/>
      <c r="C10" s="34"/>
      <c r="D10" s="34"/>
      <c r="E10" s="84"/>
      <c r="F10" s="83"/>
      <c r="G10" s="83"/>
      <c r="H10" s="83"/>
      <c r="I10" s="83"/>
      <c r="J10" s="83"/>
      <c r="K10" s="83"/>
      <c r="L10" s="83"/>
      <c r="M10" s="83"/>
      <c r="N10" s="83"/>
      <c r="O10" s="36"/>
    </row>
    <row r="11" spans="1:17" s="32" customFormat="1" ht="13.5" customHeight="1">
      <c r="A11" s="24"/>
      <c r="B11" s="124" t="s">
        <v>30</v>
      </c>
      <c r="C11" s="124"/>
      <c r="D11" s="124"/>
      <c r="E11" s="64"/>
      <c r="F11" s="83">
        <f>SUM(F13:F68,F82:F99)</f>
        <v>65928</v>
      </c>
      <c r="G11" s="83">
        <v>64922</v>
      </c>
      <c r="H11" s="83">
        <f>F11-G11</f>
        <v>1006</v>
      </c>
      <c r="I11" s="83">
        <f>K11+L11</f>
        <v>125048</v>
      </c>
      <c r="J11" s="83">
        <v>124384</v>
      </c>
      <c r="K11" s="83">
        <f>SUM(K13:K68,K82:K99)</f>
        <v>62957</v>
      </c>
      <c r="L11" s="83">
        <f>SUM(L13:L68,L82:L99)</f>
        <v>62091</v>
      </c>
      <c r="M11" s="83">
        <f>I11-J11</f>
        <v>664</v>
      </c>
      <c r="N11" s="83">
        <f>I11/O11</f>
        <v>9740.458015267177</v>
      </c>
      <c r="O11" s="81">
        <v>12.838</v>
      </c>
      <c r="P11" s="29"/>
      <c r="Q11" s="31"/>
    </row>
    <row r="12" spans="1:15" ht="13.5">
      <c r="A12" s="10"/>
      <c r="B12" s="33"/>
      <c r="C12" s="7"/>
      <c r="D12" s="7"/>
      <c r="E12" s="7"/>
      <c r="F12" s="37"/>
      <c r="G12" s="38"/>
      <c r="H12" s="26"/>
      <c r="I12" s="4"/>
      <c r="J12" s="4"/>
      <c r="K12" s="38"/>
      <c r="L12" s="38"/>
      <c r="M12" s="35"/>
      <c r="N12" s="27"/>
      <c r="O12" s="39"/>
    </row>
    <row r="13" spans="1:15" ht="13.5" customHeight="1">
      <c r="A13" s="10"/>
      <c r="B13" s="33"/>
      <c r="C13" s="125" t="s">
        <v>31</v>
      </c>
      <c r="D13" s="125"/>
      <c r="E13" s="40"/>
      <c r="F13" s="85">
        <v>1261</v>
      </c>
      <c r="G13" s="41">
        <v>1176</v>
      </c>
      <c r="H13" s="75">
        <f>F13-G13</f>
        <v>85</v>
      </c>
      <c r="I13" s="86">
        <f>K13+L13</f>
        <v>2138</v>
      </c>
      <c r="J13" s="3">
        <v>2041</v>
      </c>
      <c r="K13" s="86">
        <v>1064</v>
      </c>
      <c r="L13" s="86">
        <v>1074</v>
      </c>
      <c r="M13" s="35">
        <f>I13-J13</f>
        <v>97</v>
      </c>
      <c r="N13" s="86">
        <f>I13/O13</f>
        <v>18273.504273504273</v>
      </c>
      <c r="O13" s="42">
        <v>0.117</v>
      </c>
    </row>
    <row r="14" spans="1:15" ht="13.5" customHeight="1">
      <c r="A14" s="10"/>
      <c r="B14" s="33"/>
      <c r="C14" s="125" t="s">
        <v>32</v>
      </c>
      <c r="D14" s="125"/>
      <c r="E14" s="40"/>
      <c r="F14" s="85">
        <v>1728</v>
      </c>
      <c r="G14" s="41">
        <v>1466</v>
      </c>
      <c r="H14" s="75">
        <f aca="true" t="shared" si="0" ref="H14:H68">F14-G14</f>
        <v>262</v>
      </c>
      <c r="I14" s="86">
        <f aca="true" t="shared" si="1" ref="I14:I68">K14+L14</f>
        <v>3401</v>
      </c>
      <c r="J14" s="3">
        <v>2866</v>
      </c>
      <c r="K14" s="86">
        <v>1625</v>
      </c>
      <c r="L14" s="86">
        <v>1776</v>
      </c>
      <c r="M14" s="35">
        <f aca="true" t="shared" si="2" ref="M14:M68">I14-J14</f>
        <v>535</v>
      </c>
      <c r="N14" s="86">
        <f aca="true" t="shared" si="3" ref="N14:N68">I14/O14</f>
        <v>41475.60975609756</v>
      </c>
      <c r="O14" s="42">
        <v>0.082</v>
      </c>
    </row>
    <row r="15" spans="1:15" ht="13.5" customHeight="1">
      <c r="A15" s="10"/>
      <c r="B15" s="33"/>
      <c r="C15" s="125" t="s">
        <v>33</v>
      </c>
      <c r="D15" s="125"/>
      <c r="E15" s="40"/>
      <c r="F15" s="85">
        <v>964</v>
      </c>
      <c r="G15" s="41">
        <v>958</v>
      </c>
      <c r="H15" s="75">
        <f t="shared" si="0"/>
        <v>6</v>
      </c>
      <c r="I15" s="86">
        <f t="shared" si="1"/>
        <v>1891</v>
      </c>
      <c r="J15" s="3">
        <v>1908</v>
      </c>
      <c r="K15" s="86">
        <v>928</v>
      </c>
      <c r="L15" s="86">
        <v>963</v>
      </c>
      <c r="M15" s="35">
        <f t="shared" si="2"/>
        <v>-17</v>
      </c>
      <c r="N15" s="86">
        <f t="shared" si="3"/>
        <v>20780.21978021978</v>
      </c>
      <c r="O15" s="42">
        <v>0.091</v>
      </c>
    </row>
    <row r="16" spans="1:15" ht="13.5" customHeight="1">
      <c r="A16" s="10"/>
      <c r="B16" s="33"/>
      <c r="C16" s="125" t="s">
        <v>4</v>
      </c>
      <c r="D16" s="125"/>
      <c r="E16" s="40"/>
      <c r="F16" s="85">
        <v>492</v>
      </c>
      <c r="G16" s="41">
        <v>477</v>
      </c>
      <c r="H16" s="75">
        <f t="shared" si="0"/>
        <v>15</v>
      </c>
      <c r="I16" s="86">
        <f t="shared" si="1"/>
        <v>880</v>
      </c>
      <c r="J16" s="3">
        <v>866</v>
      </c>
      <c r="K16" s="86">
        <v>465</v>
      </c>
      <c r="L16" s="86">
        <v>415</v>
      </c>
      <c r="M16" s="35">
        <f t="shared" si="2"/>
        <v>14</v>
      </c>
      <c r="N16" s="86">
        <f t="shared" si="3"/>
        <v>14193.548387096775</v>
      </c>
      <c r="O16" s="42">
        <v>0.062</v>
      </c>
    </row>
    <row r="17" spans="1:15" ht="13.5" customHeight="1">
      <c r="A17" s="10"/>
      <c r="B17" s="33"/>
      <c r="C17" s="125" t="s">
        <v>5</v>
      </c>
      <c r="D17" s="125"/>
      <c r="E17" s="40"/>
      <c r="F17" s="85">
        <v>968</v>
      </c>
      <c r="G17" s="41">
        <v>950</v>
      </c>
      <c r="H17" s="75">
        <f t="shared" si="0"/>
        <v>18</v>
      </c>
      <c r="I17" s="86">
        <f t="shared" si="1"/>
        <v>1603</v>
      </c>
      <c r="J17" s="3">
        <v>1594</v>
      </c>
      <c r="K17" s="86">
        <v>840</v>
      </c>
      <c r="L17" s="86">
        <v>763</v>
      </c>
      <c r="M17" s="35">
        <f t="shared" si="2"/>
        <v>9</v>
      </c>
      <c r="N17" s="86">
        <f t="shared" si="3"/>
        <v>20818.18181818182</v>
      </c>
      <c r="O17" s="42">
        <v>0.077</v>
      </c>
    </row>
    <row r="18" spans="1:15" ht="13.5">
      <c r="A18" s="10"/>
      <c r="B18" s="33"/>
      <c r="C18" s="40" t="s">
        <v>34</v>
      </c>
      <c r="D18" s="40" t="s">
        <v>35</v>
      </c>
      <c r="E18" s="7"/>
      <c r="F18" s="85">
        <v>813</v>
      </c>
      <c r="G18" s="41">
        <v>777</v>
      </c>
      <c r="H18" s="75">
        <f t="shared" si="0"/>
        <v>36</v>
      </c>
      <c r="I18" s="86">
        <f t="shared" si="1"/>
        <v>1383</v>
      </c>
      <c r="J18" s="3">
        <v>1388</v>
      </c>
      <c r="K18" s="86">
        <v>692</v>
      </c>
      <c r="L18" s="86">
        <v>691</v>
      </c>
      <c r="M18" s="35">
        <f t="shared" si="2"/>
        <v>-5</v>
      </c>
      <c r="N18" s="86">
        <f t="shared" si="3"/>
        <v>15715.909090909092</v>
      </c>
      <c r="O18" s="42">
        <v>0.088</v>
      </c>
    </row>
    <row r="19" spans="1:15" ht="13.5">
      <c r="A19" s="10"/>
      <c r="B19" s="33"/>
      <c r="C19" s="40" t="s">
        <v>36</v>
      </c>
      <c r="D19" s="40" t="s">
        <v>7</v>
      </c>
      <c r="E19" s="7"/>
      <c r="F19" s="85">
        <v>1305</v>
      </c>
      <c r="G19" s="41">
        <v>1290</v>
      </c>
      <c r="H19" s="75">
        <f t="shared" si="0"/>
        <v>15</v>
      </c>
      <c r="I19" s="86">
        <f t="shared" si="1"/>
        <v>2111</v>
      </c>
      <c r="J19" s="3">
        <v>2121</v>
      </c>
      <c r="K19" s="86">
        <v>1022</v>
      </c>
      <c r="L19" s="86">
        <v>1089</v>
      </c>
      <c r="M19" s="35">
        <f t="shared" si="2"/>
        <v>-10</v>
      </c>
      <c r="N19" s="86">
        <f t="shared" si="3"/>
        <v>13707.792207792209</v>
      </c>
      <c r="O19" s="42">
        <v>0.154</v>
      </c>
    </row>
    <row r="20" spans="1:15" ht="13.5">
      <c r="A20" s="10"/>
      <c r="B20" s="33"/>
      <c r="C20" s="40" t="s">
        <v>36</v>
      </c>
      <c r="D20" s="40" t="s">
        <v>8</v>
      </c>
      <c r="E20" s="7"/>
      <c r="F20" s="85">
        <v>1170</v>
      </c>
      <c r="G20" s="41">
        <v>1160</v>
      </c>
      <c r="H20" s="75">
        <f t="shared" si="0"/>
        <v>10</v>
      </c>
      <c r="I20" s="86">
        <f t="shared" si="1"/>
        <v>2190</v>
      </c>
      <c r="J20" s="3">
        <v>2202</v>
      </c>
      <c r="K20" s="86">
        <v>1072</v>
      </c>
      <c r="L20" s="86">
        <v>1118</v>
      </c>
      <c r="M20" s="35">
        <f t="shared" si="2"/>
        <v>-12</v>
      </c>
      <c r="N20" s="86">
        <f t="shared" si="3"/>
        <v>12443.181818181818</v>
      </c>
      <c r="O20" s="42">
        <v>0.176</v>
      </c>
    </row>
    <row r="21" spans="1:15" ht="13.5">
      <c r="A21" s="10"/>
      <c r="B21" s="33"/>
      <c r="C21" s="40" t="s">
        <v>36</v>
      </c>
      <c r="D21" s="40" t="s">
        <v>9</v>
      </c>
      <c r="E21" s="7"/>
      <c r="F21" s="85">
        <v>736</v>
      </c>
      <c r="G21" s="41">
        <v>656</v>
      </c>
      <c r="H21" s="75">
        <f t="shared" si="0"/>
        <v>80</v>
      </c>
      <c r="I21" s="86">
        <f t="shared" si="1"/>
        <v>1254</v>
      </c>
      <c r="J21" s="3">
        <v>1163</v>
      </c>
      <c r="K21" s="86">
        <v>670</v>
      </c>
      <c r="L21" s="86">
        <v>584</v>
      </c>
      <c r="M21" s="35">
        <f t="shared" si="2"/>
        <v>91</v>
      </c>
      <c r="N21" s="86">
        <f t="shared" si="3"/>
        <v>7987.261146496815</v>
      </c>
      <c r="O21" s="42">
        <v>0.157</v>
      </c>
    </row>
    <row r="22" spans="1:15" ht="13.5" customHeight="1">
      <c r="A22" s="10"/>
      <c r="B22" s="33"/>
      <c r="C22" s="125" t="s">
        <v>37</v>
      </c>
      <c r="D22" s="125"/>
      <c r="E22" s="40"/>
      <c r="F22" s="85">
        <v>629</v>
      </c>
      <c r="G22" s="41">
        <v>621</v>
      </c>
      <c r="H22" s="75">
        <f t="shared" si="0"/>
        <v>8</v>
      </c>
      <c r="I22" s="86">
        <f t="shared" si="1"/>
        <v>1130</v>
      </c>
      <c r="J22" s="3">
        <v>1130</v>
      </c>
      <c r="K22" s="86">
        <v>575</v>
      </c>
      <c r="L22" s="86">
        <v>555</v>
      </c>
      <c r="M22" s="35">
        <f t="shared" si="2"/>
        <v>0</v>
      </c>
      <c r="N22" s="86">
        <f t="shared" si="3"/>
        <v>11414.141414141413</v>
      </c>
      <c r="O22" s="42">
        <v>0.099</v>
      </c>
    </row>
    <row r="23" spans="1:15" ht="13.5">
      <c r="A23" s="10"/>
      <c r="B23" s="33"/>
      <c r="C23" s="7"/>
      <c r="D23" s="7"/>
      <c r="E23" s="7"/>
      <c r="F23" s="85"/>
      <c r="G23" s="38" t="s">
        <v>196</v>
      </c>
      <c r="H23" s="75"/>
      <c r="I23" s="86"/>
      <c r="J23" s="4"/>
      <c r="K23" s="86"/>
      <c r="L23" s="86"/>
      <c r="M23" s="35"/>
      <c r="N23" s="86"/>
      <c r="O23" s="39"/>
    </row>
    <row r="24" spans="1:15" ht="13.5">
      <c r="A24" s="10"/>
      <c r="B24" s="33"/>
      <c r="C24" s="40" t="s">
        <v>38</v>
      </c>
      <c r="D24" s="40" t="s">
        <v>35</v>
      </c>
      <c r="E24" s="7"/>
      <c r="F24" s="85">
        <v>885</v>
      </c>
      <c r="G24" s="43">
        <v>847</v>
      </c>
      <c r="H24" s="75">
        <f t="shared" si="0"/>
        <v>38</v>
      </c>
      <c r="I24" s="86">
        <f t="shared" si="1"/>
        <v>1615</v>
      </c>
      <c r="J24" s="3">
        <v>1584</v>
      </c>
      <c r="K24" s="86">
        <v>850</v>
      </c>
      <c r="L24" s="86">
        <v>765</v>
      </c>
      <c r="M24" s="35">
        <f t="shared" si="2"/>
        <v>31</v>
      </c>
      <c r="N24" s="86">
        <f t="shared" si="3"/>
        <v>10031.055900621117</v>
      </c>
      <c r="O24" s="42">
        <v>0.161</v>
      </c>
    </row>
    <row r="25" spans="1:15" ht="13.5">
      <c r="A25" s="10"/>
      <c r="B25" s="33"/>
      <c r="C25" s="40" t="s">
        <v>38</v>
      </c>
      <c r="D25" s="40" t="s">
        <v>7</v>
      </c>
      <c r="E25" s="7"/>
      <c r="F25" s="85">
        <v>644</v>
      </c>
      <c r="G25" s="43">
        <v>628</v>
      </c>
      <c r="H25" s="75">
        <f t="shared" si="0"/>
        <v>16</v>
      </c>
      <c r="I25" s="86">
        <f t="shared" si="1"/>
        <v>1237</v>
      </c>
      <c r="J25" s="3">
        <v>1271</v>
      </c>
      <c r="K25" s="86">
        <v>588</v>
      </c>
      <c r="L25" s="86">
        <v>649</v>
      </c>
      <c r="M25" s="35">
        <f t="shared" si="2"/>
        <v>-34</v>
      </c>
      <c r="N25" s="86">
        <f t="shared" si="3"/>
        <v>9162.962962962962</v>
      </c>
      <c r="O25" s="42">
        <v>0.135</v>
      </c>
    </row>
    <row r="26" spans="1:15" ht="13.5">
      <c r="A26" s="10"/>
      <c r="B26" s="33"/>
      <c r="C26" s="40" t="s">
        <v>38</v>
      </c>
      <c r="D26" s="40" t="s">
        <v>8</v>
      </c>
      <c r="E26" s="7"/>
      <c r="F26" s="85">
        <v>662</v>
      </c>
      <c r="G26" s="43">
        <v>596</v>
      </c>
      <c r="H26" s="75">
        <f t="shared" si="0"/>
        <v>66</v>
      </c>
      <c r="I26" s="86">
        <f t="shared" si="1"/>
        <v>1342</v>
      </c>
      <c r="J26" s="3">
        <v>1241</v>
      </c>
      <c r="K26" s="86">
        <v>700</v>
      </c>
      <c r="L26" s="86">
        <v>642</v>
      </c>
      <c r="M26" s="35">
        <f t="shared" si="2"/>
        <v>101</v>
      </c>
      <c r="N26" s="86">
        <f t="shared" si="3"/>
        <v>8133.333333333333</v>
      </c>
      <c r="O26" s="42">
        <v>0.165</v>
      </c>
    </row>
    <row r="27" spans="1:15" ht="13.5">
      <c r="A27" s="10"/>
      <c r="B27" s="33"/>
      <c r="C27" s="40" t="s">
        <v>38</v>
      </c>
      <c r="D27" s="40" t="s">
        <v>9</v>
      </c>
      <c r="E27" s="7"/>
      <c r="F27" s="85">
        <v>708</v>
      </c>
      <c r="G27" s="43">
        <v>681</v>
      </c>
      <c r="H27" s="75">
        <f t="shared" si="0"/>
        <v>27</v>
      </c>
      <c r="I27" s="86">
        <f t="shared" si="1"/>
        <v>1427</v>
      </c>
      <c r="J27" s="3">
        <v>1411</v>
      </c>
      <c r="K27" s="86">
        <v>698</v>
      </c>
      <c r="L27" s="86">
        <v>729</v>
      </c>
      <c r="M27" s="35">
        <f t="shared" si="2"/>
        <v>16</v>
      </c>
      <c r="N27" s="86">
        <f t="shared" si="3"/>
        <v>6258.771929824561</v>
      </c>
      <c r="O27" s="42">
        <v>0.228</v>
      </c>
    </row>
    <row r="28" spans="1:15" ht="13.5" customHeight="1">
      <c r="A28" s="10"/>
      <c r="B28" s="33"/>
      <c r="C28" s="125" t="s">
        <v>39</v>
      </c>
      <c r="D28" s="125"/>
      <c r="E28" s="40"/>
      <c r="F28" s="85">
        <v>758</v>
      </c>
      <c r="G28" s="43">
        <v>765</v>
      </c>
      <c r="H28" s="75">
        <f t="shared" si="0"/>
        <v>-7</v>
      </c>
      <c r="I28" s="86">
        <f t="shared" si="1"/>
        <v>1421</v>
      </c>
      <c r="J28" s="3">
        <v>1442</v>
      </c>
      <c r="K28" s="86">
        <v>688</v>
      </c>
      <c r="L28" s="86">
        <v>733</v>
      </c>
      <c r="M28" s="35">
        <f t="shared" si="2"/>
        <v>-21</v>
      </c>
      <c r="N28" s="86">
        <f t="shared" si="3"/>
        <v>8458.333333333332</v>
      </c>
      <c r="O28" s="42">
        <v>0.168</v>
      </c>
    </row>
    <row r="29" spans="1:15" ht="13.5" customHeight="1">
      <c r="A29" s="10"/>
      <c r="B29" s="33"/>
      <c r="C29" s="125" t="s">
        <v>40</v>
      </c>
      <c r="D29" s="125"/>
      <c r="E29" s="40"/>
      <c r="F29" s="85">
        <v>300</v>
      </c>
      <c r="G29" s="43">
        <v>306</v>
      </c>
      <c r="H29" s="75">
        <f t="shared" si="0"/>
        <v>-6</v>
      </c>
      <c r="I29" s="86">
        <f t="shared" si="1"/>
        <v>528</v>
      </c>
      <c r="J29" s="3">
        <v>545</v>
      </c>
      <c r="K29" s="86">
        <v>257</v>
      </c>
      <c r="L29" s="86">
        <v>271</v>
      </c>
      <c r="M29" s="35">
        <f t="shared" si="2"/>
        <v>-17</v>
      </c>
      <c r="N29" s="86">
        <f t="shared" si="3"/>
        <v>11234.04255319149</v>
      </c>
      <c r="O29" s="42">
        <v>0.047</v>
      </c>
    </row>
    <row r="30" spans="1:15" ht="13.5" customHeight="1">
      <c r="A30" s="10"/>
      <c r="B30" s="33"/>
      <c r="C30" s="125" t="s">
        <v>41</v>
      </c>
      <c r="D30" s="125"/>
      <c r="E30" s="40"/>
      <c r="F30" s="85">
        <v>520</v>
      </c>
      <c r="G30" s="43">
        <v>529</v>
      </c>
      <c r="H30" s="75">
        <f t="shared" si="0"/>
        <v>-9</v>
      </c>
      <c r="I30" s="86">
        <f t="shared" si="1"/>
        <v>909</v>
      </c>
      <c r="J30" s="3">
        <v>932</v>
      </c>
      <c r="K30" s="86">
        <v>470</v>
      </c>
      <c r="L30" s="86">
        <v>439</v>
      </c>
      <c r="M30" s="35">
        <f t="shared" si="2"/>
        <v>-23</v>
      </c>
      <c r="N30" s="86">
        <f t="shared" si="3"/>
        <v>5576.687116564417</v>
      </c>
      <c r="O30" s="42">
        <v>0.163</v>
      </c>
    </row>
    <row r="31" spans="1:15" ht="13.5" customHeight="1">
      <c r="A31" s="10"/>
      <c r="B31" s="33"/>
      <c r="C31" s="125" t="s">
        <v>10</v>
      </c>
      <c r="D31" s="125"/>
      <c r="E31" s="40"/>
      <c r="F31" s="85">
        <v>983</v>
      </c>
      <c r="G31" s="43">
        <v>1049</v>
      </c>
      <c r="H31" s="75">
        <f t="shared" si="0"/>
        <v>-66</v>
      </c>
      <c r="I31" s="86">
        <f t="shared" si="1"/>
        <v>1813</v>
      </c>
      <c r="J31" s="3">
        <v>1901</v>
      </c>
      <c r="K31" s="86">
        <v>873</v>
      </c>
      <c r="L31" s="86">
        <v>940</v>
      </c>
      <c r="M31" s="35">
        <f t="shared" si="2"/>
        <v>-88</v>
      </c>
      <c r="N31" s="86">
        <f t="shared" si="3"/>
        <v>13233.576642335765</v>
      </c>
      <c r="O31" s="42">
        <v>0.137</v>
      </c>
    </row>
    <row r="32" spans="1:15" ht="13.5">
      <c r="A32" s="10"/>
      <c r="B32" s="33"/>
      <c r="C32" s="40" t="s">
        <v>42</v>
      </c>
      <c r="D32" s="40" t="s">
        <v>6</v>
      </c>
      <c r="E32" s="7"/>
      <c r="F32" s="85">
        <v>626</v>
      </c>
      <c r="G32" s="43">
        <v>629</v>
      </c>
      <c r="H32" s="75">
        <f t="shared" si="0"/>
        <v>-3</v>
      </c>
      <c r="I32" s="86">
        <f t="shared" si="1"/>
        <v>1219</v>
      </c>
      <c r="J32" s="3">
        <v>1232</v>
      </c>
      <c r="K32" s="86">
        <v>630</v>
      </c>
      <c r="L32" s="86">
        <v>589</v>
      </c>
      <c r="M32" s="35">
        <f t="shared" si="2"/>
        <v>-13</v>
      </c>
      <c r="N32" s="86">
        <f t="shared" si="3"/>
        <v>9097.014925373134</v>
      </c>
      <c r="O32" s="42">
        <v>0.134</v>
      </c>
    </row>
    <row r="33" spans="1:15" ht="13.5">
      <c r="A33" s="10"/>
      <c r="B33" s="33"/>
      <c r="C33" s="40" t="s">
        <v>43</v>
      </c>
      <c r="D33" s="40" t="s">
        <v>7</v>
      </c>
      <c r="E33" s="7"/>
      <c r="F33" s="85">
        <v>1117</v>
      </c>
      <c r="G33" s="43">
        <v>1114</v>
      </c>
      <c r="H33" s="75">
        <f t="shared" si="0"/>
        <v>3</v>
      </c>
      <c r="I33" s="86">
        <f t="shared" si="1"/>
        <v>1946</v>
      </c>
      <c r="J33" s="3">
        <v>1943</v>
      </c>
      <c r="K33" s="86">
        <v>985</v>
      </c>
      <c r="L33" s="86">
        <v>961</v>
      </c>
      <c r="M33" s="35">
        <f t="shared" si="2"/>
        <v>3</v>
      </c>
      <c r="N33" s="86">
        <f t="shared" si="3"/>
        <v>12718.954248366013</v>
      </c>
      <c r="O33" s="42">
        <v>0.153</v>
      </c>
    </row>
    <row r="34" spans="1:15" ht="13.5">
      <c r="A34" s="10"/>
      <c r="B34" s="33"/>
      <c r="C34" s="7"/>
      <c r="D34" s="7"/>
      <c r="E34" s="7"/>
      <c r="F34" s="85"/>
      <c r="G34" s="38" t="s">
        <v>196</v>
      </c>
      <c r="H34" s="75"/>
      <c r="I34" s="86"/>
      <c r="J34" s="4"/>
      <c r="K34" s="86"/>
      <c r="L34" s="86"/>
      <c r="M34" s="35"/>
      <c r="N34" s="86"/>
      <c r="O34" s="39"/>
    </row>
    <row r="35" spans="1:15" ht="13.5">
      <c r="A35" s="10"/>
      <c r="B35" s="33"/>
      <c r="C35" s="40" t="s">
        <v>43</v>
      </c>
      <c r="D35" s="40" t="s">
        <v>44</v>
      </c>
      <c r="E35" s="7"/>
      <c r="F35" s="85">
        <v>1034</v>
      </c>
      <c r="G35" s="43">
        <v>1019</v>
      </c>
      <c r="H35" s="75">
        <f t="shared" si="0"/>
        <v>15</v>
      </c>
      <c r="I35" s="86">
        <f t="shared" si="1"/>
        <v>1810</v>
      </c>
      <c r="J35" s="3">
        <v>1816</v>
      </c>
      <c r="K35" s="86">
        <v>944</v>
      </c>
      <c r="L35" s="86">
        <v>866</v>
      </c>
      <c r="M35" s="35">
        <f t="shared" si="2"/>
        <v>-6</v>
      </c>
      <c r="N35" s="86">
        <f t="shared" si="3"/>
        <v>13923.076923076922</v>
      </c>
      <c r="O35" s="42">
        <v>0.13</v>
      </c>
    </row>
    <row r="36" spans="1:15" ht="13.5" customHeight="1">
      <c r="A36" s="10"/>
      <c r="B36" s="33"/>
      <c r="C36" s="125" t="s">
        <v>45</v>
      </c>
      <c r="D36" s="125"/>
      <c r="E36" s="40"/>
      <c r="F36" s="85">
        <v>195</v>
      </c>
      <c r="G36" s="43">
        <v>186</v>
      </c>
      <c r="H36" s="75">
        <f t="shared" si="0"/>
        <v>9</v>
      </c>
      <c r="I36" s="86">
        <f t="shared" si="1"/>
        <v>266</v>
      </c>
      <c r="J36" s="3">
        <v>265</v>
      </c>
      <c r="K36" s="86">
        <v>179</v>
      </c>
      <c r="L36" s="86">
        <v>87</v>
      </c>
      <c r="M36" s="35">
        <f t="shared" si="2"/>
        <v>1</v>
      </c>
      <c r="N36" s="86">
        <f t="shared" si="3"/>
        <v>9172.413793103447</v>
      </c>
      <c r="O36" s="42">
        <v>0.029</v>
      </c>
    </row>
    <row r="37" spans="1:15" ht="13.5" customHeight="1">
      <c r="A37" s="10"/>
      <c r="B37" s="33"/>
      <c r="C37" s="125" t="s">
        <v>46</v>
      </c>
      <c r="D37" s="125"/>
      <c r="E37" s="40"/>
      <c r="F37" s="85">
        <v>557</v>
      </c>
      <c r="G37" s="43">
        <v>534</v>
      </c>
      <c r="H37" s="75">
        <f t="shared" si="0"/>
        <v>23</v>
      </c>
      <c r="I37" s="86">
        <f t="shared" si="1"/>
        <v>1008</v>
      </c>
      <c r="J37" s="3">
        <v>963</v>
      </c>
      <c r="K37" s="86">
        <v>510</v>
      </c>
      <c r="L37" s="86">
        <v>498</v>
      </c>
      <c r="M37" s="35">
        <f t="shared" si="2"/>
        <v>45</v>
      </c>
      <c r="N37" s="86">
        <f t="shared" si="3"/>
        <v>16524.590163934427</v>
      </c>
      <c r="O37" s="42">
        <v>0.061</v>
      </c>
    </row>
    <row r="38" spans="1:15" ht="13.5">
      <c r="A38" s="10"/>
      <c r="B38" s="33"/>
      <c r="C38" s="40" t="s">
        <v>47</v>
      </c>
      <c r="D38" s="40" t="s">
        <v>35</v>
      </c>
      <c r="E38" s="7"/>
      <c r="F38" s="85">
        <v>1230</v>
      </c>
      <c r="G38" s="43">
        <v>1224</v>
      </c>
      <c r="H38" s="75">
        <f t="shared" si="0"/>
        <v>6</v>
      </c>
      <c r="I38" s="86">
        <f t="shared" si="1"/>
        <v>2270</v>
      </c>
      <c r="J38" s="3">
        <v>2283</v>
      </c>
      <c r="K38" s="86">
        <v>1155</v>
      </c>
      <c r="L38" s="86">
        <v>1115</v>
      </c>
      <c r="M38" s="35">
        <f t="shared" si="2"/>
        <v>-13</v>
      </c>
      <c r="N38" s="86">
        <f t="shared" si="3"/>
        <v>13121.387283236994</v>
      </c>
      <c r="O38" s="42">
        <v>0.173</v>
      </c>
    </row>
    <row r="39" spans="1:15" ht="13.5">
      <c r="A39" s="10"/>
      <c r="B39" s="33"/>
      <c r="C39" s="40" t="s">
        <v>47</v>
      </c>
      <c r="D39" s="40" t="s">
        <v>7</v>
      </c>
      <c r="E39" s="7"/>
      <c r="F39" s="85">
        <v>1361</v>
      </c>
      <c r="G39" s="43">
        <v>1325</v>
      </c>
      <c r="H39" s="75">
        <f t="shared" si="0"/>
        <v>36</v>
      </c>
      <c r="I39" s="86">
        <f t="shared" si="1"/>
        <v>2356</v>
      </c>
      <c r="J39" s="3">
        <v>2345</v>
      </c>
      <c r="K39" s="86">
        <v>1149</v>
      </c>
      <c r="L39" s="86">
        <v>1207</v>
      </c>
      <c r="M39" s="35">
        <f t="shared" si="2"/>
        <v>11</v>
      </c>
      <c r="N39" s="86">
        <f t="shared" si="3"/>
        <v>14365.853658536585</v>
      </c>
      <c r="O39" s="42">
        <v>0.164</v>
      </c>
    </row>
    <row r="40" spans="1:15" ht="13.5">
      <c r="A40" s="10"/>
      <c r="B40" s="33"/>
      <c r="C40" s="40" t="s">
        <v>47</v>
      </c>
      <c r="D40" s="40" t="s">
        <v>8</v>
      </c>
      <c r="E40" s="7"/>
      <c r="F40" s="85">
        <v>854</v>
      </c>
      <c r="G40" s="43">
        <v>837</v>
      </c>
      <c r="H40" s="75">
        <f t="shared" si="0"/>
        <v>17</v>
      </c>
      <c r="I40" s="86">
        <f t="shared" si="1"/>
        <v>1368</v>
      </c>
      <c r="J40" s="3">
        <v>1345</v>
      </c>
      <c r="K40" s="86">
        <v>705</v>
      </c>
      <c r="L40" s="86">
        <v>663</v>
      </c>
      <c r="M40" s="35">
        <f t="shared" si="2"/>
        <v>23</v>
      </c>
      <c r="N40" s="86">
        <f t="shared" si="3"/>
        <v>10687.5</v>
      </c>
      <c r="O40" s="42">
        <v>0.128</v>
      </c>
    </row>
    <row r="41" spans="1:15" ht="13.5">
      <c r="A41" s="10"/>
      <c r="B41" s="33"/>
      <c r="C41" s="40" t="s">
        <v>47</v>
      </c>
      <c r="D41" s="40" t="s">
        <v>9</v>
      </c>
      <c r="E41" s="7"/>
      <c r="F41" s="85">
        <v>1671</v>
      </c>
      <c r="G41" s="43">
        <v>1666</v>
      </c>
      <c r="H41" s="75">
        <f t="shared" si="0"/>
        <v>5</v>
      </c>
      <c r="I41" s="86">
        <f t="shared" si="1"/>
        <v>2861</v>
      </c>
      <c r="J41" s="3">
        <v>2864</v>
      </c>
      <c r="K41" s="86">
        <v>1391</v>
      </c>
      <c r="L41" s="86">
        <v>1470</v>
      </c>
      <c r="M41" s="35">
        <f t="shared" si="2"/>
        <v>-3</v>
      </c>
      <c r="N41" s="86">
        <f t="shared" si="3"/>
        <v>15894.444444444445</v>
      </c>
      <c r="O41" s="42">
        <v>0.18</v>
      </c>
    </row>
    <row r="42" spans="1:15" ht="13.5">
      <c r="A42" s="10"/>
      <c r="B42" s="33"/>
      <c r="C42" s="40" t="s">
        <v>48</v>
      </c>
      <c r="D42" s="40" t="s">
        <v>35</v>
      </c>
      <c r="E42" s="7"/>
      <c r="F42" s="85">
        <v>2489</v>
      </c>
      <c r="G42" s="43">
        <v>2435</v>
      </c>
      <c r="H42" s="75">
        <f t="shared" si="0"/>
        <v>54</v>
      </c>
      <c r="I42" s="86">
        <f t="shared" si="1"/>
        <v>5033</v>
      </c>
      <c r="J42" s="3">
        <v>4950</v>
      </c>
      <c r="K42" s="86">
        <v>2512</v>
      </c>
      <c r="L42" s="86">
        <v>2521</v>
      </c>
      <c r="M42" s="35">
        <f t="shared" si="2"/>
        <v>83</v>
      </c>
      <c r="N42" s="86">
        <f t="shared" si="3"/>
        <v>18640.74074074074</v>
      </c>
      <c r="O42" s="42">
        <v>0.27</v>
      </c>
    </row>
    <row r="43" spans="1:15" ht="13.5">
      <c r="A43" s="10"/>
      <c r="B43" s="33"/>
      <c r="C43" s="40" t="s">
        <v>49</v>
      </c>
      <c r="D43" s="40" t="s">
        <v>7</v>
      </c>
      <c r="E43" s="7"/>
      <c r="F43" s="85">
        <v>1666</v>
      </c>
      <c r="G43" s="43">
        <v>1656</v>
      </c>
      <c r="H43" s="75">
        <f t="shared" si="0"/>
        <v>10</v>
      </c>
      <c r="I43" s="86">
        <f t="shared" si="1"/>
        <v>3041</v>
      </c>
      <c r="J43" s="3">
        <v>3038</v>
      </c>
      <c r="K43" s="86">
        <v>1578</v>
      </c>
      <c r="L43" s="86">
        <v>1463</v>
      </c>
      <c r="M43" s="35">
        <f t="shared" si="2"/>
        <v>3</v>
      </c>
      <c r="N43" s="86">
        <f t="shared" si="3"/>
        <v>11432.330827067668</v>
      </c>
      <c r="O43" s="42">
        <v>0.266</v>
      </c>
    </row>
    <row r="44" spans="1:15" ht="13.5">
      <c r="A44" s="10"/>
      <c r="B44" s="33"/>
      <c r="C44" s="40" t="s">
        <v>48</v>
      </c>
      <c r="D44" s="40" t="s">
        <v>8</v>
      </c>
      <c r="E44" s="7"/>
      <c r="F44" s="85">
        <v>1150</v>
      </c>
      <c r="G44" s="43">
        <v>1180</v>
      </c>
      <c r="H44" s="75">
        <f t="shared" si="0"/>
        <v>-30</v>
      </c>
      <c r="I44" s="86">
        <f t="shared" si="1"/>
        <v>2076</v>
      </c>
      <c r="J44" s="3">
        <v>2181</v>
      </c>
      <c r="K44" s="86">
        <v>1091</v>
      </c>
      <c r="L44" s="86">
        <v>985</v>
      </c>
      <c r="M44" s="35">
        <f t="shared" si="2"/>
        <v>-105</v>
      </c>
      <c r="N44" s="86">
        <f t="shared" si="3"/>
        <v>9267.857142857143</v>
      </c>
      <c r="O44" s="42">
        <v>0.224</v>
      </c>
    </row>
    <row r="45" spans="1:15" ht="13.5">
      <c r="A45" s="10"/>
      <c r="B45" s="33"/>
      <c r="C45" s="7"/>
      <c r="D45" s="7"/>
      <c r="E45" s="7"/>
      <c r="F45" s="85"/>
      <c r="G45" s="38" t="s">
        <v>196</v>
      </c>
      <c r="H45" s="75"/>
      <c r="I45" s="86"/>
      <c r="J45" s="4"/>
      <c r="K45" s="86"/>
      <c r="L45" s="86"/>
      <c r="M45" s="35"/>
      <c r="N45" s="86"/>
      <c r="O45" s="39"/>
    </row>
    <row r="46" spans="1:15" ht="13.5">
      <c r="A46" s="10"/>
      <c r="B46" s="33"/>
      <c r="C46" s="40" t="s">
        <v>48</v>
      </c>
      <c r="D46" s="40" t="s">
        <v>50</v>
      </c>
      <c r="E46" s="7"/>
      <c r="F46" s="85">
        <v>972</v>
      </c>
      <c r="G46" s="43">
        <v>984</v>
      </c>
      <c r="H46" s="75">
        <f t="shared" si="0"/>
        <v>-12</v>
      </c>
      <c r="I46" s="86">
        <f t="shared" si="1"/>
        <v>1757</v>
      </c>
      <c r="J46" s="3">
        <v>1788</v>
      </c>
      <c r="K46" s="86">
        <v>853</v>
      </c>
      <c r="L46" s="86">
        <v>904</v>
      </c>
      <c r="M46" s="35">
        <f t="shared" si="2"/>
        <v>-31</v>
      </c>
      <c r="N46" s="86">
        <f t="shared" si="3"/>
        <v>14641.666666666668</v>
      </c>
      <c r="O46" s="42">
        <v>0.12</v>
      </c>
    </row>
    <row r="47" spans="1:15" ht="13.5" customHeight="1">
      <c r="A47" s="10"/>
      <c r="B47" s="33"/>
      <c r="C47" s="125" t="s">
        <v>51</v>
      </c>
      <c r="D47" s="125"/>
      <c r="E47" s="40"/>
      <c r="F47" s="85">
        <v>80</v>
      </c>
      <c r="G47" s="43">
        <v>80</v>
      </c>
      <c r="H47" s="75">
        <f t="shared" si="0"/>
        <v>0</v>
      </c>
      <c r="I47" s="86">
        <f t="shared" si="1"/>
        <v>124</v>
      </c>
      <c r="J47" s="3">
        <v>125</v>
      </c>
      <c r="K47" s="86">
        <v>58</v>
      </c>
      <c r="L47" s="86">
        <v>66</v>
      </c>
      <c r="M47" s="35">
        <f t="shared" si="2"/>
        <v>-1</v>
      </c>
      <c r="N47" s="86">
        <f t="shared" si="3"/>
        <v>2952.3809523809523</v>
      </c>
      <c r="O47" s="42">
        <v>0.042</v>
      </c>
    </row>
    <row r="48" spans="1:15" ht="13.5" customHeight="1">
      <c r="A48" s="10"/>
      <c r="B48" s="33"/>
      <c r="C48" s="125" t="s">
        <v>52</v>
      </c>
      <c r="D48" s="125"/>
      <c r="E48" s="40"/>
      <c r="F48" s="85">
        <v>243</v>
      </c>
      <c r="G48" s="43">
        <v>234</v>
      </c>
      <c r="H48" s="75">
        <f t="shared" si="0"/>
        <v>9</v>
      </c>
      <c r="I48" s="86">
        <f t="shared" si="1"/>
        <v>470</v>
      </c>
      <c r="J48" s="3">
        <v>460</v>
      </c>
      <c r="K48" s="86">
        <v>213</v>
      </c>
      <c r="L48" s="86">
        <v>257</v>
      </c>
      <c r="M48" s="35">
        <f t="shared" si="2"/>
        <v>10</v>
      </c>
      <c r="N48" s="86">
        <f t="shared" si="3"/>
        <v>2625.6983240223467</v>
      </c>
      <c r="O48" s="42">
        <v>0.179</v>
      </c>
    </row>
    <row r="49" spans="1:15" ht="13.5" customHeight="1">
      <c r="A49" s="10"/>
      <c r="B49" s="33"/>
      <c r="C49" s="125" t="s">
        <v>53</v>
      </c>
      <c r="D49" s="125"/>
      <c r="E49" s="40"/>
      <c r="F49" s="85">
        <v>295</v>
      </c>
      <c r="G49" s="43">
        <v>286</v>
      </c>
      <c r="H49" s="75">
        <f t="shared" si="0"/>
        <v>9</v>
      </c>
      <c r="I49" s="86">
        <f t="shared" si="1"/>
        <v>448</v>
      </c>
      <c r="J49" s="3">
        <v>441</v>
      </c>
      <c r="K49" s="86">
        <v>227</v>
      </c>
      <c r="L49" s="86">
        <v>221</v>
      </c>
      <c r="M49" s="35">
        <f t="shared" si="2"/>
        <v>7</v>
      </c>
      <c r="N49" s="86">
        <f t="shared" si="3"/>
        <v>13575.757575757576</v>
      </c>
      <c r="O49" s="42">
        <v>0.033</v>
      </c>
    </row>
    <row r="50" spans="1:15" ht="13.5" customHeight="1">
      <c r="A50" s="10"/>
      <c r="B50" s="33"/>
      <c r="C50" s="125" t="s">
        <v>54</v>
      </c>
      <c r="D50" s="125"/>
      <c r="E50" s="40"/>
      <c r="F50" s="85">
        <v>242</v>
      </c>
      <c r="G50" s="43">
        <v>232</v>
      </c>
      <c r="H50" s="75">
        <f t="shared" si="0"/>
        <v>10</v>
      </c>
      <c r="I50" s="86">
        <f t="shared" si="1"/>
        <v>317</v>
      </c>
      <c r="J50" s="3">
        <v>308</v>
      </c>
      <c r="K50" s="86">
        <v>164</v>
      </c>
      <c r="L50" s="86">
        <v>153</v>
      </c>
      <c r="M50" s="35">
        <f t="shared" si="2"/>
        <v>9</v>
      </c>
      <c r="N50" s="86">
        <f t="shared" si="3"/>
        <v>7925</v>
      </c>
      <c r="O50" s="42">
        <v>0.04</v>
      </c>
    </row>
    <row r="51" spans="1:15" ht="13.5" customHeight="1">
      <c r="A51" s="10"/>
      <c r="B51" s="33"/>
      <c r="C51" s="125" t="s">
        <v>55</v>
      </c>
      <c r="D51" s="125"/>
      <c r="E51" s="40"/>
      <c r="F51" s="85">
        <v>600</v>
      </c>
      <c r="G51" s="43">
        <v>578</v>
      </c>
      <c r="H51" s="75">
        <f t="shared" si="0"/>
        <v>22</v>
      </c>
      <c r="I51" s="86">
        <f t="shared" si="1"/>
        <v>904</v>
      </c>
      <c r="J51" s="3">
        <v>878</v>
      </c>
      <c r="K51" s="86">
        <v>449</v>
      </c>
      <c r="L51" s="86">
        <v>455</v>
      </c>
      <c r="M51" s="35">
        <f t="shared" si="2"/>
        <v>26</v>
      </c>
      <c r="N51" s="86">
        <f t="shared" si="3"/>
        <v>25111.111111111113</v>
      </c>
      <c r="O51" s="42">
        <v>0.036</v>
      </c>
    </row>
    <row r="52" spans="1:15" ht="13.5" customHeight="1">
      <c r="A52" s="10"/>
      <c r="B52" s="33"/>
      <c r="C52" s="125" t="s">
        <v>56</v>
      </c>
      <c r="D52" s="125"/>
      <c r="E52" s="40"/>
      <c r="F52" s="85">
        <v>873</v>
      </c>
      <c r="G52" s="43">
        <v>815</v>
      </c>
      <c r="H52" s="75">
        <f t="shared" si="0"/>
        <v>58</v>
      </c>
      <c r="I52" s="86">
        <f t="shared" si="1"/>
        <v>1492</v>
      </c>
      <c r="J52" s="3">
        <v>1437</v>
      </c>
      <c r="K52" s="86">
        <v>770</v>
      </c>
      <c r="L52" s="86">
        <v>722</v>
      </c>
      <c r="M52" s="35">
        <f t="shared" si="2"/>
        <v>55</v>
      </c>
      <c r="N52" s="86">
        <f t="shared" si="3"/>
        <v>13943.92523364486</v>
      </c>
      <c r="O52" s="42">
        <v>0.107</v>
      </c>
    </row>
    <row r="53" spans="1:15" ht="13.5" customHeight="1">
      <c r="A53" s="10"/>
      <c r="B53" s="33"/>
      <c r="C53" s="125" t="s">
        <v>11</v>
      </c>
      <c r="D53" s="125"/>
      <c r="E53" s="40"/>
      <c r="F53" s="85">
        <v>1317</v>
      </c>
      <c r="G53" s="43">
        <v>1294</v>
      </c>
      <c r="H53" s="75">
        <f t="shared" si="0"/>
        <v>23</v>
      </c>
      <c r="I53" s="86">
        <f t="shared" si="1"/>
        <v>2477</v>
      </c>
      <c r="J53" s="3">
        <v>2483</v>
      </c>
      <c r="K53" s="86">
        <v>1298</v>
      </c>
      <c r="L53" s="86">
        <v>1179</v>
      </c>
      <c r="M53" s="35">
        <f t="shared" si="2"/>
        <v>-6</v>
      </c>
      <c r="N53" s="86">
        <f t="shared" si="3"/>
        <v>11629.107981220657</v>
      </c>
      <c r="O53" s="42">
        <v>0.213</v>
      </c>
    </row>
    <row r="54" spans="1:15" ht="13.5" customHeight="1">
      <c r="A54" s="10"/>
      <c r="B54" s="33"/>
      <c r="C54" s="125" t="s">
        <v>12</v>
      </c>
      <c r="D54" s="125"/>
      <c r="E54" s="40"/>
      <c r="F54" s="85">
        <v>1442</v>
      </c>
      <c r="G54" s="43">
        <v>1408</v>
      </c>
      <c r="H54" s="75">
        <f t="shared" si="0"/>
        <v>34</v>
      </c>
      <c r="I54" s="86">
        <f t="shared" si="1"/>
        <v>2847</v>
      </c>
      <c r="J54" s="3">
        <v>2814</v>
      </c>
      <c r="K54" s="86">
        <v>1437</v>
      </c>
      <c r="L54" s="86">
        <v>1410</v>
      </c>
      <c r="M54" s="35">
        <f t="shared" si="2"/>
        <v>33</v>
      </c>
      <c r="N54" s="86">
        <f t="shared" si="3"/>
        <v>10204.301075268817</v>
      </c>
      <c r="O54" s="42">
        <v>0.279</v>
      </c>
    </row>
    <row r="55" spans="1:15" ht="13.5" customHeight="1">
      <c r="A55" s="10"/>
      <c r="B55" s="33"/>
      <c r="C55" s="125" t="s">
        <v>57</v>
      </c>
      <c r="D55" s="125"/>
      <c r="E55" s="40"/>
      <c r="F55" s="85">
        <v>435</v>
      </c>
      <c r="G55" s="43">
        <v>432</v>
      </c>
      <c r="H55" s="75">
        <f t="shared" si="0"/>
        <v>3</v>
      </c>
      <c r="I55" s="86">
        <f t="shared" si="1"/>
        <v>690</v>
      </c>
      <c r="J55" s="3">
        <v>696</v>
      </c>
      <c r="K55" s="86">
        <v>352</v>
      </c>
      <c r="L55" s="86">
        <v>338</v>
      </c>
      <c r="M55" s="35">
        <f t="shared" si="2"/>
        <v>-6</v>
      </c>
      <c r="N55" s="86">
        <f t="shared" si="3"/>
        <v>15681.818181818182</v>
      </c>
      <c r="O55" s="42">
        <v>0.044</v>
      </c>
    </row>
    <row r="56" spans="1:15" ht="13.5">
      <c r="A56" s="10"/>
      <c r="B56" s="33"/>
      <c r="C56" s="7"/>
      <c r="D56" s="7"/>
      <c r="E56" s="7"/>
      <c r="F56" s="85"/>
      <c r="G56" s="38" t="s">
        <v>196</v>
      </c>
      <c r="H56" s="75"/>
      <c r="I56" s="86"/>
      <c r="J56" s="4"/>
      <c r="K56" s="86"/>
      <c r="L56" s="86"/>
      <c r="M56" s="35"/>
      <c r="N56" s="86"/>
      <c r="O56" s="39"/>
    </row>
    <row r="57" spans="1:15" ht="13.5" customHeight="1">
      <c r="A57" s="10"/>
      <c r="B57" s="33"/>
      <c r="C57" s="125" t="s">
        <v>58</v>
      </c>
      <c r="D57" s="125"/>
      <c r="E57" s="40"/>
      <c r="F57" s="85">
        <v>339</v>
      </c>
      <c r="G57" s="43">
        <v>340</v>
      </c>
      <c r="H57" s="75">
        <f t="shared" si="0"/>
        <v>-1</v>
      </c>
      <c r="I57" s="86">
        <f t="shared" si="1"/>
        <v>521</v>
      </c>
      <c r="J57" s="3">
        <v>534</v>
      </c>
      <c r="K57" s="86">
        <v>277</v>
      </c>
      <c r="L57" s="86">
        <v>244</v>
      </c>
      <c r="M57" s="35">
        <f t="shared" si="2"/>
        <v>-13</v>
      </c>
      <c r="N57" s="86">
        <f t="shared" si="3"/>
        <v>13358.97435897436</v>
      </c>
      <c r="O57" s="42">
        <v>0.039</v>
      </c>
    </row>
    <row r="58" spans="1:15" ht="13.5" customHeight="1">
      <c r="A58" s="10"/>
      <c r="B58" s="33"/>
      <c r="C58" s="125" t="s">
        <v>13</v>
      </c>
      <c r="D58" s="125"/>
      <c r="E58" s="40"/>
      <c r="F58" s="85">
        <v>902</v>
      </c>
      <c r="G58" s="43">
        <v>839</v>
      </c>
      <c r="H58" s="75">
        <f t="shared" si="0"/>
        <v>63</v>
      </c>
      <c r="I58" s="86">
        <f t="shared" si="1"/>
        <v>1727</v>
      </c>
      <c r="J58" s="3">
        <v>1674</v>
      </c>
      <c r="K58" s="86">
        <v>895</v>
      </c>
      <c r="L58" s="86">
        <v>832</v>
      </c>
      <c r="M58" s="35">
        <f t="shared" si="2"/>
        <v>53</v>
      </c>
      <c r="N58" s="86">
        <f t="shared" si="3"/>
        <v>11141.935483870968</v>
      </c>
      <c r="O58" s="42">
        <v>0.155</v>
      </c>
    </row>
    <row r="59" spans="1:15" ht="13.5">
      <c r="A59" s="10"/>
      <c r="B59" s="33"/>
      <c r="C59" s="40" t="s">
        <v>59</v>
      </c>
      <c r="D59" s="40" t="s">
        <v>35</v>
      </c>
      <c r="E59" s="7"/>
      <c r="F59" s="85">
        <v>963</v>
      </c>
      <c r="G59" s="43">
        <v>945</v>
      </c>
      <c r="H59" s="75">
        <f t="shared" si="0"/>
        <v>18</v>
      </c>
      <c r="I59" s="86">
        <f t="shared" si="1"/>
        <v>2049</v>
      </c>
      <c r="J59" s="3">
        <v>2069</v>
      </c>
      <c r="K59" s="86">
        <v>1012</v>
      </c>
      <c r="L59" s="86">
        <v>1037</v>
      </c>
      <c r="M59" s="35">
        <f t="shared" si="2"/>
        <v>-20</v>
      </c>
      <c r="N59" s="86">
        <f t="shared" si="3"/>
        <v>11843.930635838151</v>
      </c>
      <c r="O59" s="42">
        <v>0.173</v>
      </c>
    </row>
    <row r="60" spans="1:15" ht="13.5">
      <c r="A60" s="10"/>
      <c r="B60" s="33"/>
      <c r="C60" s="40" t="s">
        <v>59</v>
      </c>
      <c r="D60" s="40" t="s">
        <v>7</v>
      </c>
      <c r="E60" s="7"/>
      <c r="F60" s="85">
        <v>963</v>
      </c>
      <c r="G60" s="43">
        <v>938</v>
      </c>
      <c r="H60" s="75">
        <f t="shared" si="0"/>
        <v>25</v>
      </c>
      <c r="I60" s="86">
        <f t="shared" si="1"/>
        <v>2174</v>
      </c>
      <c r="J60" s="3">
        <v>2144</v>
      </c>
      <c r="K60" s="86">
        <v>1064</v>
      </c>
      <c r="L60" s="86">
        <v>1110</v>
      </c>
      <c r="M60" s="35">
        <f t="shared" si="2"/>
        <v>30</v>
      </c>
      <c r="N60" s="86">
        <f t="shared" si="3"/>
        <v>6990.353697749196</v>
      </c>
      <c r="O60" s="42">
        <v>0.311</v>
      </c>
    </row>
    <row r="61" spans="1:15" ht="13.5">
      <c r="A61" s="10"/>
      <c r="B61" s="33"/>
      <c r="C61" s="40" t="s">
        <v>59</v>
      </c>
      <c r="D61" s="40" t="s">
        <v>8</v>
      </c>
      <c r="E61" s="7"/>
      <c r="F61" s="85">
        <v>1270</v>
      </c>
      <c r="G61" s="43">
        <v>1244</v>
      </c>
      <c r="H61" s="75">
        <f t="shared" si="0"/>
        <v>26</v>
      </c>
      <c r="I61" s="86">
        <f t="shared" si="1"/>
        <v>2802</v>
      </c>
      <c r="J61" s="3">
        <v>2738</v>
      </c>
      <c r="K61" s="86">
        <v>1415</v>
      </c>
      <c r="L61" s="86">
        <v>1387</v>
      </c>
      <c r="M61" s="35">
        <f t="shared" si="2"/>
        <v>64</v>
      </c>
      <c r="N61" s="86">
        <f t="shared" si="3"/>
        <v>10653.992395437263</v>
      </c>
      <c r="O61" s="42">
        <v>0.263</v>
      </c>
    </row>
    <row r="62" spans="1:15" ht="13.5">
      <c r="A62" s="10"/>
      <c r="B62" s="33"/>
      <c r="C62" s="40" t="s">
        <v>59</v>
      </c>
      <c r="D62" s="40" t="s">
        <v>9</v>
      </c>
      <c r="E62" s="7"/>
      <c r="F62" s="85">
        <v>1429</v>
      </c>
      <c r="G62" s="43">
        <v>1442</v>
      </c>
      <c r="H62" s="75">
        <f t="shared" si="0"/>
        <v>-13</v>
      </c>
      <c r="I62" s="86">
        <f t="shared" si="1"/>
        <v>2801</v>
      </c>
      <c r="J62" s="3">
        <v>2841</v>
      </c>
      <c r="K62" s="86">
        <v>1368</v>
      </c>
      <c r="L62" s="86">
        <v>1433</v>
      </c>
      <c r="M62" s="35">
        <f t="shared" si="2"/>
        <v>-40</v>
      </c>
      <c r="N62" s="86">
        <f t="shared" si="3"/>
        <v>11574.380165289256</v>
      </c>
      <c r="O62" s="42">
        <v>0.242</v>
      </c>
    </row>
    <row r="63" spans="1:15" ht="13.5" customHeight="1">
      <c r="A63" s="10"/>
      <c r="B63" s="33"/>
      <c r="C63" s="125" t="s">
        <v>60</v>
      </c>
      <c r="D63" s="125"/>
      <c r="E63" s="40"/>
      <c r="F63" s="85">
        <v>2271</v>
      </c>
      <c r="G63" s="43">
        <v>2297</v>
      </c>
      <c r="H63" s="75">
        <f t="shared" si="0"/>
        <v>-26</v>
      </c>
      <c r="I63" s="86">
        <f t="shared" si="1"/>
        <v>4239</v>
      </c>
      <c r="J63" s="3">
        <v>4295</v>
      </c>
      <c r="K63" s="86">
        <v>2069</v>
      </c>
      <c r="L63" s="86">
        <v>2170</v>
      </c>
      <c r="M63" s="35">
        <f t="shared" si="2"/>
        <v>-56</v>
      </c>
      <c r="N63" s="86">
        <f t="shared" si="3"/>
        <v>7583.184257602861</v>
      </c>
      <c r="O63" s="42">
        <v>0.559</v>
      </c>
    </row>
    <row r="64" spans="1:15" ht="13.5">
      <c r="A64" s="10"/>
      <c r="B64" s="33"/>
      <c r="C64" s="40" t="s">
        <v>61</v>
      </c>
      <c r="D64" s="40" t="s">
        <v>35</v>
      </c>
      <c r="E64" s="7"/>
      <c r="F64" s="85">
        <v>1601</v>
      </c>
      <c r="G64" s="43">
        <v>1619</v>
      </c>
      <c r="H64" s="75">
        <f t="shared" si="0"/>
        <v>-18</v>
      </c>
      <c r="I64" s="86">
        <f t="shared" si="1"/>
        <v>3016</v>
      </c>
      <c r="J64" s="3">
        <v>3039</v>
      </c>
      <c r="K64" s="86">
        <v>1536</v>
      </c>
      <c r="L64" s="86">
        <v>1480</v>
      </c>
      <c r="M64" s="35">
        <f t="shared" si="2"/>
        <v>-23</v>
      </c>
      <c r="N64" s="86">
        <f t="shared" si="3"/>
        <v>8617.142857142857</v>
      </c>
      <c r="O64" s="42">
        <v>0.35</v>
      </c>
    </row>
    <row r="65" spans="1:15" ht="13.5">
      <c r="A65" s="10"/>
      <c r="B65" s="33"/>
      <c r="C65" s="40" t="s">
        <v>61</v>
      </c>
      <c r="D65" s="40" t="s">
        <v>7</v>
      </c>
      <c r="E65" s="7"/>
      <c r="F65" s="85">
        <v>859</v>
      </c>
      <c r="G65" s="43">
        <v>865</v>
      </c>
      <c r="H65" s="75">
        <f t="shared" si="0"/>
        <v>-6</v>
      </c>
      <c r="I65" s="86">
        <f t="shared" si="1"/>
        <v>1978</v>
      </c>
      <c r="J65" s="3">
        <v>2009</v>
      </c>
      <c r="K65" s="86">
        <v>1030</v>
      </c>
      <c r="L65" s="86">
        <v>948</v>
      </c>
      <c r="M65" s="35">
        <f t="shared" si="2"/>
        <v>-31</v>
      </c>
      <c r="N65" s="86">
        <f t="shared" si="3"/>
        <v>6104.938271604938</v>
      </c>
      <c r="O65" s="42">
        <v>0.324</v>
      </c>
    </row>
    <row r="66" spans="1:15" ht="13.5">
      <c r="A66" s="10"/>
      <c r="B66" s="33"/>
      <c r="C66" s="40" t="s">
        <v>61</v>
      </c>
      <c r="D66" s="40" t="s">
        <v>8</v>
      </c>
      <c r="E66" s="7"/>
      <c r="F66" s="85">
        <v>428</v>
      </c>
      <c r="G66" s="43">
        <v>437</v>
      </c>
      <c r="H66" s="75">
        <f t="shared" si="0"/>
        <v>-9</v>
      </c>
      <c r="I66" s="86">
        <f t="shared" si="1"/>
        <v>1018</v>
      </c>
      <c r="J66" s="3">
        <v>1036</v>
      </c>
      <c r="K66" s="86">
        <v>516</v>
      </c>
      <c r="L66" s="86">
        <v>502</v>
      </c>
      <c r="M66" s="35">
        <f t="shared" si="2"/>
        <v>-18</v>
      </c>
      <c r="N66" s="86">
        <f t="shared" si="3"/>
        <v>4606.334841628959</v>
      </c>
      <c r="O66" s="42">
        <v>0.221</v>
      </c>
    </row>
    <row r="67" spans="1:15" ht="13.5">
      <c r="A67" s="10"/>
      <c r="B67" s="33"/>
      <c r="C67" s="40"/>
      <c r="D67" s="7"/>
      <c r="E67" s="7"/>
      <c r="F67" s="85"/>
      <c r="G67" s="38" t="s">
        <v>196</v>
      </c>
      <c r="H67" s="75"/>
      <c r="I67" s="86"/>
      <c r="J67" s="4"/>
      <c r="K67" s="86"/>
      <c r="L67" s="86"/>
      <c r="M67" s="35"/>
      <c r="N67" s="86"/>
      <c r="O67" s="39"/>
    </row>
    <row r="68" spans="1:15" ht="13.5">
      <c r="A68" s="10"/>
      <c r="B68" s="33"/>
      <c r="C68" s="40" t="s">
        <v>62</v>
      </c>
      <c r="D68" s="40" t="s">
        <v>35</v>
      </c>
      <c r="E68" s="7"/>
      <c r="F68" s="85">
        <v>741</v>
      </c>
      <c r="G68" s="43">
        <v>731</v>
      </c>
      <c r="H68" s="75">
        <f t="shared" si="0"/>
        <v>10</v>
      </c>
      <c r="I68" s="86">
        <f t="shared" si="1"/>
        <v>1387</v>
      </c>
      <c r="J68" s="8">
        <v>1368</v>
      </c>
      <c r="K68" s="86">
        <v>721</v>
      </c>
      <c r="L68" s="86">
        <v>666</v>
      </c>
      <c r="M68" s="35">
        <f t="shared" si="2"/>
        <v>19</v>
      </c>
      <c r="N68" s="86">
        <f t="shared" si="3"/>
        <v>6481.308411214954</v>
      </c>
      <c r="O68" s="42">
        <v>0.214</v>
      </c>
    </row>
    <row r="69" spans="1:15" ht="6.75" customHeight="1">
      <c r="A69" s="10"/>
      <c r="B69" s="33"/>
      <c r="C69" s="33"/>
      <c r="D69" s="33"/>
      <c r="E69" s="33"/>
      <c r="F69" s="44"/>
      <c r="G69" s="45"/>
      <c r="H69" s="46"/>
      <c r="I69" s="45"/>
      <c r="J69" s="45"/>
      <c r="K69" s="45"/>
      <c r="L69" s="45"/>
      <c r="M69" s="46"/>
      <c r="N69" s="45"/>
      <c r="O69" s="47"/>
    </row>
    <row r="70" spans="1:15" ht="18" customHeight="1">
      <c r="A70" s="126" t="s">
        <v>191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3" s="90" customFormat="1" ht="13.5" customHeight="1">
      <c r="A71" s="89" t="s">
        <v>193</v>
      </c>
      <c r="B71" s="89"/>
      <c r="C71" s="89"/>
      <c r="D71" s="89"/>
      <c r="E71" s="89"/>
      <c r="F71" s="89"/>
      <c r="G71" s="89"/>
      <c r="H71" s="89"/>
      <c r="I71" s="89"/>
      <c r="J71" s="89"/>
      <c r="L71" s="91"/>
      <c r="M71" s="91"/>
    </row>
    <row r="72" spans="1:14" s="96" customFormat="1" ht="13.5" customHeight="1">
      <c r="A72" s="92" t="s">
        <v>194</v>
      </c>
      <c r="B72" s="92"/>
      <c r="C72" s="93"/>
      <c r="D72" s="93"/>
      <c r="E72" s="93"/>
      <c r="F72" s="93"/>
      <c r="G72" s="93"/>
      <c r="H72" s="93"/>
      <c r="I72" s="93"/>
      <c r="J72" s="93"/>
      <c r="K72" s="94"/>
      <c r="L72" s="95"/>
      <c r="M72" s="95"/>
      <c r="N72" s="94"/>
    </row>
    <row r="73" spans="1:14" s="96" customFormat="1" ht="13.5" customHeight="1">
      <c r="A73" s="92" t="s">
        <v>195</v>
      </c>
      <c r="B73" s="92"/>
      <c r="C73" s="93"/>
      <c r="D73" s="93"/>
      <c r="E73" s="93"/>
      <c r="F73" s="93"/>
      <c r="G73" s="93"/>
      <c r="H73" s="93"/>
      <c r="I73" s="93"/>
      <c r="J73" s="93"/>
      <c r="K73" s="94"/>
      <c r="L73" s="95"/>
      <c r="M73" s="95"/>
      <c r="N73" s="94"/>
    </row>
    <row r="74" spans="1:15" ht="18" customHeight="1">
      <c r="A74" s="127" t="s">
        <v>190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</row>
    <row r="75" spans="1:5" ht="18" customHeight="1">
      <c r="A75" s="10"/>
      <c r="B75" s="10"/>
      <c r="C75" s="48"/>
      <c r="D75" s="48"/>
      <c r="E75" s="48"/>
    </row>
    <row r="76" spans="1:5" ht="4.5" customHeight="1" thickBot="1">
      <c r="A76" s="10"/>
      <c r="B76" s="10"/>
      <c r="C76" s="10"/>
      <c r="D76" s="10"/>
      <c r="E76" s="10"/>
    </row>
    <row r="77" spans="1:17" s="6" customFormat="1" ht="14.25" customHeight="1">
      <c r="A77" s="13"/>
      <c r="B77" s="104" t="s">
        <v>0</v>
      </c>
      <c r="C77" s="104"/>
      <c r="D77" s="104"/>
      <c r="E77" s="14"/>
      <c r="F77" s="107" t="s">
        <v>21</v>
      </c>
      <c r="G77" s="129" t="s">
        <v>1</v>
      </c>
      <c r="H77" s="111" t="s">
        <v>2</v>
      </c>
      <c r="I77" s="107" t="s">
        <v>22</v>
      </c>
      <c r="J77" s="107"/>
      <c r="K77" s="114"/>
      <c r="L77" s="114"/>
      <c r="M77" s="114"/>
      <c r="N77" s="115" t="s">
        <v>23</v>
      </c>
      <c r="O77" s="130" t="s">
        <v>24</v>
      </c>
      <c r="P77" s="9"/>
      <c r="Q77" s="9"/>
    </row>
    <row r="78" spans="1:17" s="6" customFormat="1" ht="14.25" customHeight="1">
      <c r="A78" s="15"/>
      <c r="B78" s="105"/>
      <c r="C78" s="105"/>
      <c r="D78" s="105"/>
      <c r="E78" s="16"/>
      <c r="F78" s="108"/>
      <c r="G78" s="108"/>
      <c r="H78" s="112"/>
      <c r="I78" s="108"/>
      <c r="J78" s="108"/>
      <c r="K78" s="108"/>
      <c r="L78" s="108"/>
      <c r="M78" s="108"/>
      <c r="N78" s="116"/>
      <c r="O78" s="131"/>
      <c r="P78" s="9"/>
      <c r="Q78" s="9"/>
    </row>
    <row r="79" spans="1:17" s="6" customFormat="1" ht="14.25" customHeight="1">
      <c r="A79" s="15"/>
      <c r="B79" s="105"/>
      <c r="C79" s="105"/>
      <c r="D79" s="105"/>
      <c r="E79" s="16"/>
      <c r="F79" s="108"/>
      <c r="G79" s="108"/>
      <c r="H79" s="112"/>
      <c r="I79" s="120" t="s">
        <v>25</v>
      </c>
      <c r="J79" s="132" t="s">
        <v>3</v>
      </c>
      <c r="K79" s="120" t="s">
        <v>26</v>
      </c>
      <c r="L79" s="120" t="s">
        <v>27</v>
      </c>
      <c r="M79" s="120" t="s">
        <v>28</v>
      </c>
      <c r="N79" s="116"/>
      <c r="O79" s="131"/>
      <c r="P79" s="9"/>
      <c r="Q79" s="9"/>
    </row>
    <row r="80" spans="1:17" s="6" customFormat="1" ht="14.25" customHeight="1">
      <c r="A80" s="17"/>
      <c r="B80" s="106"/>
      <c r="C80" s="106"/>
      <c r="D80" s="106"/>
      <c r="E80" s="18"/>
      <c r="F80" s="108"/>
      <c r="G80" s="108"/>
      <c r="H80" s="113"/>
      <c r="I80" s="108"/>
      <c r="J80" s="113"/>
      <c r="K80" s="108"/>
      <c r="L80" s="108"/>
      <c r="M80" s="108"/>
      <c r="N80" s="117"/>
      <c r="O80" s="131"/>
      <c r="P80" s="9"/>
      <c r="Q80" s="9"/>
    </row>
    <row r="81" spans="1:15" ht="6.75" customHeight="1">
      <c r="A81" s="10"/>
      <c r="B81" s="19"/>
      <c r="C81" s="20"/>
      <c r="D81" s="20"/>
      <c r="E81" s="52"/>
      <c r="F81" s="22"/>
      <c r="G81" s="22"/>
      <c r="H81" s="5"/>
      <c r="I81" s="22"/>
      <c r="J81" s="22"/>
      <c r="K81" s="22"/>
      <c r="L81" s="22"/>
      <c r="M81" s="5"/>
      <c r="N81" s="22"/>
      <c r="O81" s="23"/>
    </row>
    <row r="82" spans="1:15" ht="13.5">
      <c r="A82" s="10"/>
      <c r="B82" s="33"/>
      <c r="C82" s="40" t="s">
        <v>62</v>
      </c>
      <c r="D82" s="40" t="s">
        <v>7</v>
      </c>
      <c r="E82" s="7"/>
      <c r="F82" s="85">
        <v>961</v>
      </c>
      <c r="G82" s="43">
        <v>965</v>
      </c>
      <c r="H82" s="75">
        <f>F82-G82</f>
        <v>-4</v>
      </c>
      <c r="I82" s="86">
        <f>K82+L82</f>
        <v>1628</v>
      </c>
      <c r="J82" s="8">
        <v>1628</v>
      </c>
      <c r="K82" s="86">
        <v>874</v>
      </c>
      <c r="L82" s="86">
        <v>754</v>
      </c>
      <c r="M82" s="35">
        <f>I82-J82</f>
        <v>0</v>
      </c>
      <c r="N82" s="86">
        <f>I82/O82</f>
        <v>4874.251497005987</v>
      </c>
      <c r="O82" s="42">
        <v>0.334</v>
      </c>
    </row>
    <row r="83" spans="1:15" ht="13.5">
      <c r="A83" s="10"/>
      <c r="B83" s="33"/>
      <c r="C83" s="40" t="s">
        <v>62</v>
      </c>
      <c r="D83" s="40" t="s">
        <v>8</v>
      </c>
      <c r="E83" s="7"/>
      <c r="F83" s="85">
        <v>1502</v>
      </c>
      <c r="G83" s="43">
        <v>1518</v>
      </c>
      <c r="H83" s="75">
        <f>F83-G83</f>
        <v>-16</v>
      </c>
      <c r="I83" s="86">
        <f>K83+L83</f>
        <v>2760</v>
      </c>
      <c r="J83" s="8">
        <v>2812</v>
      </c>
      <c r="K83" s="86">
        <v>1164</v>
      </c>
      <c r="L83" s="86">
        <v>1596</v>
      </c>
      <c r="M83" s="35">
        <f>I83-J83</f>
        <v>-52</v>
      </c>
      <c r="N83" s="86">
        <f>I83/O83</f>
        <v>10656.370656370656</v>
      </c>
      <c r="O83" s="42">
        <v>0.259</v>
      </c>
    </row>
    <row r="84" spans="1:15" ht="13.5">
      <c r="A84" s="53"/>
      <c r="B84" s="54"/>
      <c r="C84" s="76" t="s">
        <v>63</v>
      </c>
      <c r="D84" s="76" t="s">
        <v>35</v>
      </c>
      <c r="E84" s="55"/>
      <c r="F84" s="85">
        <v>927</v>
      </c>
      <c r="G84" s="43">
        <v>921</v>
      </c>
      <c r="H84" s="75">
        <f aca="true" t="shared" si="4" ref="H84:H99">F84-G84</f>
        <v>6</v>
      </c>
      <c r="I84" s="86">
        <f>K84+L84</f>
        <v>1712</v>
      </c>
      <c r="J84" s="3">
        <v>1705</v>
      </c>
      <c r="K84" s="86">
        <v>874</v>
      </c>
      <c r="L84" s="86">
        <v>838</v>
      </c>
      <c r="M84" s="35">
        <f aca="true" t="shared" si="5" ref="M84:M99">I84-J84</f>
        <v>7</v>
      </c>
      <c r="N84" s="86">
        <f aca="true" t="shared" si="6" ref="N84:N99">I84/O84</f>
        <v>7817.351598173516</v>
      </c>
      <c r="O84" s="42">
        <v>0.219</v>
      </c>
    </row>
    <row r="85" spans="1:15" ht="13.5">
      <c r="A85" s="53"/>
      <c r="B85" s="54"/>
      <c r="C85" s="76" t="s">
        <v>63</v>
      </c>
      <c r="D85" s="76" t="s">
        <v>7</v>
      </c>
      <c r="E85" s="55"/>
      <c r="F85" s="85">
        <v>815</v>
      </c>
      <c r="G85" s="43">
        <v>803</v>
      </c>
      <c r="H85" s="75">
        <f t="shared" si="4"/>
        <v>12</v>
      </c>
      <c r="I85" s="86">
        <f aca="true" t="shared" si="7" ref="I85:I99">K85+L85</f>
        <v>1444</v>
      </c>
      <c r="J85" s="3">
        <v>1442</v>
      </c>
      <c r="K85" s="86">
        <v>768</v>
      </c>
      <c r="L85" s="86">
        <v>676</v>
      </c>
      <c r="M85" s="35">
        <f t="shared" si="5"/>
        <v>2</v>
      </c>
      <c r="N85" s="86">
        <f t="shared" si="6"/>
        <v>6251.082251082251</v>
      </c>
      <c r="O85" s="42">
        <v>0.231</v>
      </c>
    </row>
    <row r="86" spans="1:15" ht="13.5">
      <c r="A86" s="53"/>
      <c r="B86" s="54"/>
      <c r="C86" s="76" t="s">
        <v>63</v>
      </c>
      <c r="D86" s="76" t="s">
        <v>8</v>
      </c>
      <c r="E86" s="55"/>
      <c r="F86" s="85">
        <v>764</v>
      </c>
      <c r="G86" s="43">
        <v>685</v>
      </c>
      <c r="H86" s="75">
        <f t="shared" si="4"/>
        <v>79</v>
      </c>
      <c r="I86" s="86">
        <f t="shared" si="7"/>
        <v>1494</v>
      </c>
      <c r="J86" s="3">
        <v>1380</v>
      </c>
      <c r="K86" s="86">
        <v>716</v>
      </c>
      <c r="L86" s="86">
        <v>778</v>
      </c>
      <c r="M86" s="35">
        <f t="shared" si="5"/>
        <v>114</v>
      </c>
      <c r="N86" s="86">
        <f t="shared" si="6"/>
        <v>10094.594594594595</v>
      </c>
      <c r="O86" s="42">
        <v>0.148</v>
      </c>
    </row>
    <row r="87" spans="1:15" ht="13.5">
      <c r="A87" s="53"/>
      <c r="B87" s="54"/>
      <c r="C87" s="76" t="s">
        <v>63</v>
      </c>
      <c r="D87" s="76" t="s">
        <v>9</v>
      </c>
      <c r="E87" s="55"/>
      <c r="F87" s="85">
        <v>973</v>
      </c>
      <c r="G87" s="43">
        <v>944</v>
      </c>
      <c r="H87" s="75">
        <f t="shared" si="4"/>
        <v>29</v>
      </c>
      <c r="I87" s="86">
        <f t="shared" si="7"/>
        <v>2172</v>
      </c>
      <c r="J87" s="3">
        <v>2137</v>
      </c>
      <c r="K87" s="86">
        <v>1087</v>
      </c>
      <c r="L87" s="86">
        <v>1085</v>
      </c>
      <c r="M87" s="35">
        <f t="shared" si="5"/>
        <v>35</v>
      </c>
      <c r="N87" s="86">
        <f t="shared" si="6"/>
        <v>6295.652173913044</v>
      </c>
      <c r="O87" s="42">
        <v>0.345</v>
      </c>
    </row>
    <row r="88" spans="1:15" ht="13.5">
      <c r="A88" s="53"/>
      <c r="B88" s="54"/>
      <c r="C88" s="76" t="s">
        <v>63</v>
      </c>
      <c r="D88" s="76" t="s">
        <v>14</v>
      </c>
      <c r="E88" s="55"/>
      <c r="F88" s="85">
        <v>715</v>
      </c>
      <c r="G88" s="43">
        <v>712</v>
      </c>
      <c r="H88" s="75">
        <f t="shared" si="4"/>
        <v>3</v>
      </c>
      <c r="I88" s="86">
        <f t="shared" si="7"/>
        <v>1581</v>
      </c>
      <c r="J88" s="3">
        <v>1599</v>
      </c>
      <c r="K88" s="86">
        <v>802</v>
      </c>
      <c r="L88" s="86">
        <v>779</v>
      </c>
      <c r="M88" s="35">
        <f t="shared" si="5"/>
        <v>-18</v>
      </c>
      <c r="N88" s="86">
        <f t="shared" si="6"/>
        <v>7319.444444444444</v>
      </c>
      <c r="O88" s="42">
        <v>0.216</v>
      </c>
    </row>
    <row r="89" spans="1:15" ht="13.5">
      <c r="A89" s="53"/>
      <c r="B89" s="54"/>
      <c r="C89" s="76" t="s">
        <v>64</v>
      </c>
      <c r="D89" s="76" t="s">
        <v>35</v>
      </c>
      <c r="E89" s="55"/>
      <c r="F89" s="85">
        <v>1745</v>
      </c>
      <c r="G89" s="43">
        <v>1692</v>
      </c>
      <c r="H89" s="75">
        <f t="shared" si="4"/>
        <v>53</v>
      </c>
      <c r="I89" s="86">
        <f t="shared" si="7"/>
        <v>3554</v>
      </c>
      <c r="J89" s="3">
        <v>3477</v>
      </c>
      <c r="K89" s="86">
        <v>1755</v>
      </c>
      <c r="L89" s="86">
        <v>1799</v>
      </c>
      <c r="M89" s="35">
        <f t="shared" si="5"/>
        <v>77</v>
      </c>
      <c r="N89" s="86">
        <f t="shared" si="6"/>
        <v>7759.825327510916</v>
      </c>
      <c r="O89" s="42">
        <v>0.458</v>
      </c>
    </row>
    <row r="90" spans="1:15" ht="13.5">
      <c r="A90" s="53"/>
      <c r="B90" s="54"/>
      <c r="C90" s="76" t="s">
        <v>64</v>
      </c>
      <c r="D90" s="76" t="s">
        <v>7</v>
      </c>
      <c r="E90" s="55"/>
      <c r="F90" s="85">
        <v>602</v>
      </c>
      <c r="G90" s="43">
        <v>716</v>
      </c>
      <c r="H90" s="75">
        <f t="shared" si="4"/>
        <v>-114</v>
      </c>
      <c r="I90" s="86">
        <f t="shared" si="7"/>
        <v>1344</v>
      </c>
      <c r="J90" s="3">
        <v>1465</v>
      </c>
      <c r="K90" s="86">
        <v>720</v>
      </c>
      <c r="L90" s="86">
        <v>624</v>
      </c>
      <c r="M90" s="35">
        <f t="shared" si="5"/>
        <v>-121</v>
      </c>
      <c r="N90" s="86">
        <f t="shared" si="6"/>
        <v>7187.165775401069</v>
      </c>
      <c r="O90" s="42">
        <v>0.187</v>
      </c>
    </row>
    <row r="91" spans="1:15" ht="13.5">
      <c r="A91" s="53"/>
      <c r="B91" s="54"/>
      <c r="C91" s="76" t="s">
        <v>64</v>
      </c>
      <c r="D91" s="76" t="s">
        <v>8</v>
      </c>
      <c r="E91" s="55"/>
      <c r="F91" s="85">
        <v>1224</v>
      </c>
      <c r="G91" s="43">
        <v>1231</v>
      </c>
      <c r="H91" s="75">
        <f t="shared" si="4"/>
        <v>-7</v>
      </c>
      <c r="I91" s="86">
        <f t="shared" si="7"/>
        <v>2480</v>
      </c>
      <c r="J91" s="3">
        <v>2501</v>
      </c>
      <c r="K91" s="86">
        <v>1296</v>
      </c>
      <c r="L91" s="86">
        <v>1184</v>
      </c>
      <c r="M91" s="35">
        <f t="shared" si="5"/>
        <v>-21</v>
      </c>
      <c r="N91" s="86">
        <f t="shared" si="6"/>
        <v>8239.20265780731</v>
      </c>
      <c r="O91" s="42">
        <v>0.301</v>
      </c>
    </row>
    <row r="92" spans="1:15" ht="13.5">
      <c r="A92" s="53"/>
      <c r="B92" s="54"/>
      <c r="C92" s="76"/>
      <c r="D92" s="54"/>
      <c r="E92" s="54"/>
      <c r="F92" s="85"/>
      <c r="G92" s="43"/>
      <c r="H92" s="75"/>
      <c r="I92" s="86"/>
      <c r="J92" s="3"/>
      <c r="K92" s="86"/>
      <c r="L92" s="86"/>
      <c r="M92" s="35"/>
      <c r="N92" s="86"/>
      <c r="O92" s="42"/>
    </row>
    <row r="93" spans="1:15" ht="13.5">
      <c r="A93" s="53"/>
      <c r="B93" s="54"/>
      <c r="C93" s="76" t="s">
        <v>64</v>
      </c>
      <c r="D93" s="76" t="s">
        <v>9</v>
      </c>
      <c r="E93" s="55"/>
      <c r="F93" s="85">
        <v>623</v>
      </c>
      <c r="G93" s="43">
        <v>627</v>
      </c>
      <c r="H93" s="75">
        <f>F93-G93</f>
        <v>-4</v>
      </c>
      <c r="I93" s="86">
        <f>K93+L93</f>
        <v>1262</v>
      </c>
      <c r="J93" s="3">
        <v>1302</v>
      </c>
      <c r="K93" s="86">
        <v>622</v>
      </c>
      <c r="L93" s="86">
        <v>640</v>
      </c>
      <c r="M93" s="35">
        <f>I93-J93</f>
        <v>-40</v>
      </c>
      <c r="N93" s="86">
        <f>I93/O93</f>
        <v>5952.830188679245</v>
      </c>
      <c r="O93" s="42">
        <v>0.212</v>
      </c>
    </row>
    <row r="94" spans="1:15" ht="13.5">
      <c r="A94" s="53"/>
      <c r="B94" s="54"/>
      <c r="C94" s="76" t="s">
        <v>64</v>
      </c>
      <c r="D94" s="76" t="s">
        <v>14</v>
      </c>
      <c r="E94" s="55"/>
      <c r="F94" s="85">
        <v>1120</v>
      </c>
      <c r="G94" s="43">
        <v>1143</v>
      </c>
      <c r="H94" s="75">
        <f>F94-G94</f>
        <v>-23</v>
      </c>
      <c r="I94" s="86">
        <f>K94+L94</f>
        <v>2207</v>
      </c>
      <c r="J94" s="3">
        <v>2232</v>
      </c>
      <c r="K94" s="86">
        <v>1132</v>
      </c>
      <c r="L94" s="86">
        <v>1075</v>
      </c>
      <c r="M94" s="35">
        <f>I94-J94</f>
        <v>-25</v>
      </c>
      <c r="N94" s="86">
        <f>I94/O94</f>
        <v>9045.081967213115</v>
      </c>
      <c r="O94" s="42">
        <v>0.244</v>
      </c>
    </row>
    <row r="95" spans="1:15" ht="13.5">
      <c r="A95" s="53"/>
      <c r="B95" s="54"/>
      <c r="C95" s="76" t="s">
        <v>64</v>
      </c>
      <c r="D95" s="76" t="s">
        <v>16</v>
      </c>
      <c r="E95" s="55"/>
      <c r="F95" s="85">
        <v>1736</v>
      </c>
      <c r="G95" s="43">
        <v>1741</v>
      </c>
      <c r="H95" s="75">
        <f t="shared" si="4"/>
        <v>-5</v>
      </c>
      <c r="I95" s="86">
        <f t="shared" si="7"/>
        <v>3431</v>
      </c>
      <c r="J95" s="3">
        <v>3435</v>
      </c>
      <c r="K95" s="86">
        <v>1825</v>
      </c>
      <c r="L95" s="86">
        <v>1606</v>
      </c>
      <c r="M95" s="35">
        <f t="shared" si="5"/>
        <v>-4</v>
      </c>
      <c r="N95" s="86">
        <f t="shared" si="6"/>
        <v>12166.666666666668</v>
      </c>
      <c r="O95" s="42">
        <v>0.282</v>
      </c>
    </row>
    <row r="96" spans="1:15" ht="13.5">
      <c r="A96" s="53"/>
      <c r="B96" s="54"/>
      <c r="C96" s="76" t="s">
        <v>15</v>
      </c>
      <c r="D96" s="76" t="s">
        <v>17</v>
      </c>
      <c r="E96" s="55"/>
      <c r="F96" s="85">
        <v>973</v>
      </c>
      <c r="G96" s="43">
        <v>979</v>
      </c>
      <c r="H96" s="75">
        <f t="shared" si="4"/>
        <v>-6</v>
      </c>
      <c r="I96" s="86">
        <f t="shared" si="7"/>
        <v>1936</v>
      </c>
      <c r="J96" s="3">
        <v>1968</v>
      </c>
      <c r="K96" s="86">
        <v>1004</v>
      </c>
      <c r="L96" s="86">
        <v>932</v>
      </c>
      <c r="M96" s="35">
        <f t="shared" si="5"/>
        <v>-32</v>
      </c>
      <c r="N96" s="86">
        <f t="shared" si="6"/>
        <v>7223.880597014925</v>
      </c>
      <c r="O96" s="42">
        <v>0.268</v>
      </c>
    </row>
    <row r="97" spans="1:15" ht="13.5" customHeight="1">
      <c r="A97" s="53"/>
      <c r="B97" s="54"/>
      <c r="C97" s="133" t="s">
        <v>65</v>
      </c>
      <c r="D97" s="133"/>
      <c r="E97" s="76"/>
      <c r="F97" s="85">
        <v>675</v>
      </c>
      <c r="G97" s="43">
        <v>674</v>
      </c>
      <c r="H97" s="75">
        <f t="shared" si="4"/>
        <v>1</v>
      </c>
      <c r="I97" s="86">
        <f t="shared" si="7"/>
        <v>1445</v>
      </c>
      <c r="J97" s="3">
        <v>1441</v>
      </c>
      <c r="K97" s="86">
        <v>676</v>
      </c>
      <c r="L97" s="86">
        <v>769</v>
      </c>
      <c r="M97" s="35">
        <f t="shared" si="5"/>
        <v>4</v>
      </c>
      <c r="N97" s="86">
        <f t="shared" si="6"/>
        <v>9383.116883116883</v>
      </c>
      <c r="O97" s="42">
        <v>0.154</v>
      </c>
    </row>
    <row r="98" spans="1:15" ht="13.5" customHeight="1">
      <c r="A98" s="53"/>
      <c r="B98" s="54"/>
      <c r="C98" s="133" t="s">
        <v>66</v>
      </c>
      <c r="D98" s="133"/>
      <c r="E98" s="76"/>
      <c r="F98" s="85">
        <v>2220</v>
      </c>
      <c r="G98" s="43">
        <v>2193</v>
      </c>
      <c r="H98" s="75">
        <f t="shared" si="4"/>
        <v>27</v>
      </c>
      <c r="I98" s="86">
        <f t="shared" si="7"/>
        <v>4533</v>
      </c>
      <c r="J98" s="3">
        <v>4550</v>
      </c>
      <c r="K98" s="86">
        <v>2384</v>
      </c>
      <c r="L98" s="86">
        <v>2149</v>
      </c>
      <c r="M98" s="35">
        <f t="shared" si="5"/>
        <v>-17</v>
      </c>
      <c r="N98" s="86">
        <f t="shared" si="6"/>
        <v>6745.535714285714</v>
      </c>
      <c r="O98" s="42">
        <v>0.672</v>
      </c>
    </row>
    <row r="99" spans="1:15" ht="13.5" customHeight="1">
      <c r="A99" s="53"/>
      <c r="B99" s="54"/>
      <c r="C99" s="133" t="s">
        <v>18</v>
      </c>
      <c r="D99" s="133"/>
      <c r="E99" s="76"/>
      <c r="F99" s="85">
        <v>612</v>
      </c>
      <c r="G99" s="43">
        <v>601</v>
      </c>
      <c r="H99" s="75">
        <f t="shared" si="4"/>
        <v>11</v>
      </c>
      <c r="I99" s="86">
        <f t="shared" si="7"/>
        <v>1300</v>
      </c>
      <c r="J99" s="3">
        <v>1302</v>
      </c>
      <c r="K99" s="86">
        <v>628</v>
      </c>
      <c r="L99" s="86">
        <v>672</v>
      </c>
      <c r="M99" s="35">
        <f t="shared" si="5"/>
        <v>-2</v>
      </c>
      <c r="N99" s="86">
        <f t="shared" si="6"/>
        <v>8965.517241379312</v>
      </c>
      <c r="O99" s="42">
        <v>0.145</v>
      </c>
    </row>
    <row r="100" spans="1:15" ht="13.5">
      <c r="A100" s="53"/>
      <c r="B100" s="54"/>
      <c r="C100" s="55"/>
      <c r="D100" s="55"/>
      <c r="E100" s="55"/>
      <c r="F100" s="37"/>
      <c r="G100" s="38"/>
      <c r="H100" s="56"/>
      <c r="I100" s="4"/>
      <c r="J100" s="4"/>
      <c r="K100" s="38"/>
      <c r="L100" s="38"/>
      <c r="M100" s="56"/>
      <c r="N100" s="4"/>
      <c r="O100" s="39"/>
    </row>
    <row r="101" spans="1:17" s="32" customFormat="1" ht="13.5" customHeight="1">
      <c r="A101" s="57"/>
      <c r="B101" s="134" t="s">
        <v>19</v>
      </c>
      <c r="C101" s="134"/>
      <c r="D101" s="134"/>
      <c r="E101" s="77"/>
      <c r="F101" s="82">
        <f>SUM(F103:F109)</f>
        <v>10091</v>
      </c>
      <c r="G101" s="80">
        <v>9981</v>
      </c>
      <c r="H101" s="80">
        <f>F101-G101</f>
        <v>110</v>
      </c>
      <c r="I101" s="87">
        <f>K101+L101</f>
        <v>21125</v>
      </c>
      <c r="J101" s="87">
        <v>20946</v>
      </c>
      <c r="K101" s="87">
        <f>SUM(K103:K109)</f>
        <v>10550</v>
      </c>
      <c r="L101" s="87">
        <f>SUM(L103:L109)</f>
        <v>10575</v>
      </c>
      <c r="M101" s="80">
        <f>I101-J101</f>
        <v>179</v>
      </c>
      <c r="N101" s="87">
        <f>I101/O101</f>
        <v>802.0425984281864</v>
      </c>
      <c r="O101" s="81">
        <v>26.339</v>
      </c>
      <c r="P101" s="30"/>
      <c r="Q101" s="31"/>
    </row>
    <row r="102" spans="1:15" ht="13.5">
      <c r="A102" s="53"/>
      <c r="B102" s="54"/>
      <c r="C102" s="55"/>
      <c r="D102" s="55"/>
      <c r="E102" s="55"/>
      <c r="F102" s="37"/>
      <c r="G102" s="38"/>
      <c r="H102" s="56"/>
      <c r="I102" s="4"/>
      <c r="J102" s="4"/>
      <c r="K102" s="38"/>
      <c r="L102" s="38"/>
      <c r="M102" s="56"/>
      <c r="N102" s="4"/>
      <c r="O102" s="39"/>
    </row>
    <row r="103" spans="1:15" ht="13.5" customHeight="1">
      <c r="A103" s="53"/>
      <c r="B103" s="54"/>
      <c r="C103" s="133" t="s">
        <v>67</v>
      </c>
      <c r="D103" s="133"/>
      <c r="E103" s="76"/>
      <c r="F103" s="85">
        <v>5403</v>
      </c>
      <c r="G103" s="43">
        <v>5265</v>
      </c>
      <c r="H103" s="75">
        <f aca="true" t="shared" si="8" ref="H103:H109">F103-G103</f>
        <v>138</v>
      </c>
      <c r="I103" s="86">
        <f aca="true" t="shared" si="9" ref="I103:I109">K103+L103</f>
        <v>11819</v>
      </c>
      <c r="J103" s="3">
        <v>11569</v>
      </c>
      <c r="K103" s="86">
        <v>5945</v>
      </c>
      <c r="L103" s="86">
        <v>5874</v>
      </c>
      <c r="M103" s="35">
        <f aca="true" t="shared" si="10" ref="M103:M109">I103-J103</f>
        <v>250</v>
      </c>
      <c r="N103" s="86">
        <f aca="true" t="shared" si="11" ref="N103:N109">I103/O103</f>
        <v>8994.672754946727</v>
      </c>
      <c r="O103" s="42">
        <v>1.314</v>
      </c>
    </row>
    <row r="104" spans="1:15" ht="13.5" customHeight="1">
      <c r="A104" s="53"/>
      <c r="B104" s="54"/>
      <c r="C104" s="133" t="s">
        <v>68</v>
      </c>
      <c r="D104" s="133"/>
      <c r="E104" s="76"/>
      <c r="F104" s="85">
        <v>1706</v>
      </c>
      <c r="G104" s="43">
        <v>1682</v>
      </c>
      <c r="H104" s="75">
        <f t="shared" si="8"/>
        <v>24</v>
      </c>
      <c r="I104" s="86">
        <f t="shared" si="9"/>
        <v>3394</v>
      </c>
      <c r="J104" s="3">
        <v>3352</v>
      </c>
      <c r="K104" s="86">
        <v>1657</v>
      </c>
      <c r="L104" s="86">
        <v>1737</v>
      </c>
      <c r="M104" s="35">
        <f t="shared" si="10"/>
        <v>42</v>
      </c>
      <c r="N104" s="86">
        <f t="shared" si="11"/>
        <v>2355.3088133240803</v>
      </c>
      <c r="O104" s="42">
        <v>1.441</v>
      </c>
    </row>
    <row r="105" spans="1:15" ht="13.5" customHeight="1">
      <c r="A105" s="53"/>
      <c r="B105" s="54"/>
      <c r="C105" s="133" t="s">
        <v>69</v>
      </c>
      <c r="D105" s="133"/>
      <c r="E105" s="76"/>
      <c r="F105" s="85">
        <v>1466</v>
      </c>
      <c r="G105" s="43">
        <v>1477</v>
      </c>
      <c r="H105" s="75">
        <f t="shared" si="8"/>
        <v>-11</v>
      </c>
      <c r="I105" s="86">
        <f t="shared" si="9"/>
        <v>2906</v>
      </c>
      <c r="J105" s="3">
        <v>2934</v>
      </c>
      <c r="K105" s="86">
        <v>1482</v>
      </c>
      <c r="L105" s="86">
        <v>1424</v>
      </c>
      <c r="M105" s="35">
        <f t="shared" si="10"/>
        <v>-28</v>
      </c>
      <c r="N105" s="86">
        <f t="shared" si="11"/>
        <v>628.0527339528853</v>
      </c>
      <c r="O105" s="42">
        <v>4.627</v>
      </c>
    </row>
    <row r="106" spans="1:15" ht="13.5" customHeight="1">
      <c r="A106" s="53"/>
      <c r="B106" s="54"/>
      <c r="C106" s="133" t="s">
        <v>70</v>
      </c>
      <c r="D106" s="133"/>
      <c r="E106" s="76"/>
      <c r="F106" s="85">
        <v>197</v>
      </c>
      <c r="G106" s="43">
        <v>235</v>
      </c>
      <c r="H106" s="75">
        <f t="shared" si="8"/>
        <v>-38</v>
      </c>
      <c r="I106" s="86">
        <f t="shared" si="9"/>
        <v>343</v>
      </c>
      <c r="J106" s="3">
        <v>386</v>
      </c>
      <c r="K106" s="86">
        <v>156</v>
      </c>
      <c r="L106" s="86">
        <v>187</v>
      </c>
      <c r="M106" s="35">
        <f t="shared" si="10"/>
        <v>-43</v>
      </c>
      <c r="N106" s="86">
        <f t="shared" si="11"/>
        <v>39.77733967296765</v>
      </c>
      <c r="O106" s="42">
        <v>8.623</v>
      </c>
    </row>
    <row r="107" spans="1:15" ht="13.5" customHeight="1">
      <c r="A107" s="53"/>
      <c r="B107" s="54"/>
      <c r="C107" s="133" t="s">
        <v>71</v>
      </c>
      <c r="D107" s="133"/>
      <c r="E107" s="76"/>
      <c r="F107" s="85">
        <v>327</v>
      </c>
      <c r="G107" s="43">
        <v>310</v>
      </c>
      <c r="H107" s="75">
        <f t="shared" si="8"/>
        <v>17</v>
      </c>
      <c r="I107" s="86">
        <f t="shared" si="9"/>
        <v>753</v>
      </c>
      <c r="J107" s="3">
        <v>729</v>
      </c>
      <c r="K107" s="86">
        <v>368</v>
      </c>
      <c r="L107" s="86">
        <v>385</v>
      </c>
      <c r="M107" s="35">
        <f t="shared" si="10"/>
        <v>24</v>
      </c>
      <c r="N107" s="86">
        <f t="shared" si="11"/>
        <v>3585.714285714286</v>
      </c>
      <c r="O107" s="42">
        <v>0.21</v>
      </c>
    </row>
    <row r="108" spans="1:15" ht="13.5" customHeight="1">
      <c r="A108" s="53"/>
      <c r="B108" s="54"/>
      <c r="C108" s="133" t="s">
        <v>72</v>
      </c>
      <c r="D108" s="133"/>
      <c r="E108" s="76"/>
      <c r="F108" s="85">
        <v>667</v>
      </c>
      <c r="G108" s="43">
        <v>687</v>
      </c>
      <c r="H108" s="75">
        <f t="shared" si="8"/>
        <v>-20</v>
      </c>
      <c r="I108" s="86">
        <f t="shared" si="9"/>
        <v>1194</v>
      </c>
      <c r="J108" s="3">
        <v>1251</v>
      </c>
      <c r="K108" s="86">
        <v>571</v>
      </c>
      <c r="L108" s="86">
        <v>623</v>
      </c>
      <c r="M108" s="35">
        <f t="shared" si="10"/>
        <v>-57</v>
      </c>
      <c r="N108" s="86">
        <f t="shared" si="11"/>
        <v>129.12295879744784</v>
      </c>
      <c r="O108" s="42">
        <v>9.247</v>
      </c>
    </row>
    <row r="109" spans="1:15" ht="13.5" customHeight="1">
      <c r="A109" s="53"/>
      <c r="B109" s="54"/>
      <c r="C109" s="133" t="s">
        <v>73</v>
      </c>
      <c r="D109" s="133"/>
      <c r="E109" s="76"/>
      <c r="F109" s="85">
        <v>325</v>
      </c>
      <c r="G109" s="43">
        <v>325</v>
      </c>
      <c r="H109" s="75">
        <f t="shared" si="8"/>
        <v>0</v>
      </c>
      <c r="I109" s="86">
        <f t="shared" si="9"/>
        <v>716</v>
      </c>
      <c r="J109" s="3">
        <v>725</v>
      </c>
      <c r="K109" s="86">
        <v>371</v>
      </c>
      <c r="L109" s="86">
        <v>345</v>
      </c>
      <c r="M109" s="35">
        <f t="shared" si="10"/>
        <v>-9</v>
      </c>
      <c r="N109" s="86">
        <f t="shared" si="11"/>
        <v>816.4196123147092</v>
      </c>
      <c r="O109" s="42">
        <v>0.877</v>
      </c>
    </row>
    <row r="110" spans="1:15" ht="13.5">
      <c r="A110" s="53"/>
      <c r="B110" s="54"/>
      <c r="C110" s="55"/>
      <c r="D110" s="55"/>
      <c r="E110" s="55"/>
      <c r="F110" s="37"/>
      <c r="G110" s="38"/>
      <c r="H110" s="56"/>
      <c r="I110" s="4"/>
      <c r="J110" s="4"/>
      <c r="K110" s="38"/>
      <c r="L110" s="38"/>
      <c r="M110" s="56"/>
      <c r="N110" s="4"/>
      <c r="O110" s="39"/>
    </row>
    <row r="111" spans="1:17" s="32" customFormat="1" ht="13.5" customHeight="1">
      <c r="A111" s="57"/>
      <c r="B111" s="134" t="s">
        <v>74</v>
      </c>
      <c r="C111" s="134"/>
      <c r="D111" s="134"/>
      <c r="E111" s="77"/>
      <c r="F111" s="82">
        <f>SUM(F113:F127)</f>
        <v>15273</v>
      </c>
      <c r="G111" s="80">
        <v>15168</v>
      </c>
      <c r="H111" s="80">
        <f>F111-G111</f>
        <v>105</v>
      </c>
      <c r="I111" s="87">
        <f>K111+L111</f>
        <v>35653</v>
      </c>
      <c r="J111" s="87">
        <v>35685</v>
      </c>
      <c r="K111" s="87">
        <f>SUM(K113:K127)</f>
        <v>18014</v>
      </c>
      <c r="L111" s="87">
        <f>SUM(L113:L127)</f>
        <v>17639</v>
      </c>
      <c r="M111" s="80">
        <f>I111-J111</f>
        <v>-32</v>
      </c>
      <c r="N111" s="87">
        <f>I111/O111</f>
        <v>4561.540429887411</v>
      </c>
      <c r="O111" s="81">
        <v>7.816</v>
      </c>
      <c r="P111" s="30"/>
      <c r="Q111" s="31"/>
    </row>
    <row r="112" spans="1:15" ht="13.5">
      <c r="A112" s="53"/>
      <c r="B112" s="54"/>
      <c r="C112" s="55"/>
      <c r="D112" s="55"/>
      <c r="E112" s="55"/>
      <c r="F112" s="37"/>
      <c r="G112" s="38"/>
      <c r="H112" s="56"/>
      <c r="I112" s="4"/>
      <c r="J112" s="4"/>
      <c r="K112" s="38"/>
      <c r="L112" s="38"/>
      <c r="M112" s="56"/>
      <c r="N112" s="4"/>
      <c r="O112" s="39"/>
    </row>
    <row r="113" spans="1:15" ht="13.5" customHeight="1">
      <c r="A113" s="53"/>
      <c r="B113" s="54"/>
      <c r="C113" s="133" t="s">
        <v>75</v>
      </c>
      <c r="D113" s="133"/>
      <c r="E113" s="76"/>
      <c r="F113" s="85">
        <v>1169</v>
      </c>
      <c r="G113" s="43">
        <v>1173</v>
      </c>
      <c r="H113" s="75">
        <f aca="true" t="shared" si="12" ref="H113:H127">F113-G113</f>
        <v>-4</v>
      </c>
      <c r="I113" s="86">
        <f aca="true" t="shared" si="13" ref="I113:I127">K113+L113</f>
        <v>2749</v>
      </c>
      <c r="J113" s="3">
        <v>2776</v>
      </c>
      <c r="K113" s="86">
        <v>1466</v>
      </c>
      <c r="L113" s="86">
        <v>1283</v>
      </c>
      <c r="M113" s="35">
        <f aca="true" t="shared" si="14" ref="M113:M127">I113-J113</f>
        <v>-27</v>
      </c>
      <c r="N113" s="86">
        <f aca="true" t="shared" si="15" ref="N113:N127">I113/O113</f>
        <v>2375.972342264477</v>
      </c>
      <c r="O113" s="42">
        <v>1.157</v>
      </c>
    </row>
    <row r="114" spans="1:15" ht="13.5">
      <c r="A114" s="53"/>
      <c r="B114" s="54"/>
      <c r="C114" s="76" t="s">
        <v>76</v>
      </c>
      <c r="D114" s="76" t="s">
        <v>77</v>
      </c>
      <c r="E114" s="55"/>
      <c r="F114" s="85">
        <v>1253</v>
      </c>
      <c r="G114" s="43">
        <v>1238</v>
      </c>
      <c r="H114" s="75">
        <f t="shared" si="12"/>
        <v>15</v>
      </c>
      <c r="I114" s="86">
        <f t="shared" si="13"/>
        <v>2499</v>
      </c>
      <c r="J114" s="3">
        <v>2511</v>
      </c>
      <c r="K114" s="86">
        <v>1338</v>
      </c>
      <c r="L114" s="86">
        <v>1161</v>
      </c>
      <c r="M114" s="35">
        <f t="shared" si="14"/>
        <v>-12</v>
      </c>
      <c r="N114" s="86">
        <f t="shared" si="15"/>
        <v>7809.375</v>
      </c>
      <c r="O114" s="42">
        <v>0.32</v>
      </c>
    </row>
    <row r="115" spans="1:15" ht="13.5">
      <c r="A115" s="53"/>
      <c r="B115" s="54"/>
      <c r="C115" s="76" t="s">
        <v>76</v>
      </c>
      <c r="D115" s="76" t="s">
        <v>8</v>
      </c>
      <c r="E115" s="55"/>
      <c r="F115" s="85">
        <v>1326</v>
      </c>
      <c r="G115" s="43">
        <v>1335</v>
      </c>
      <c r="H115" s="75">
        <f t="shared" si="12"/>
        <v>-9</v>
      </c>
      <c r="I115" s="86">
        <f t="shared" si="13"/>
        <v>3528</v>
      </c>
      <c r="J115" s="3">
        <v>3614</v>
      </c>
      <c r="K115" s="86">
        <v>1688</v>
      </c>
      <c r="L115" s="86">
        <v>1840</v>
      </c>
      <c r="M115" s="35">
        <f t="shared" si="14"/>
        <v>-86</v>
      </c>
      <c r="N115" s="86">
        <f t="shared" si="15"/>
        <v>15680</v>
      </c>
      <c r="O115" s="42">
        <v>0.225</v>
      </c>
    </row>
    <row r="116" spans="1:15" ht="13.5" customHeight="1">
      <c r="A116" s="53"/>
      <c r="B116" s="54"/>
      <c r="C116" s="133" t="s">
        <v>78</v>
      </c>
      <c r="D116" s="133"/>
      <c r="E116" s="76"/>
      <c r="F116" s="85">
        <v>1157</v>
      </c>
      <c r="G116" s="43">
        <v>1134</v>
      </c>
      <c r="H116" s="75">
        <f t="shared" si="12"/>
        <v>23</v>
      </c>
      <c r="I116" s="86">
        <f t="shared" si="13"/>
        <v>2605</v>
      </c>
      <c r="J116" s="3">
        <v>2553</v>
      </c>
      <c r="K116" s="86">
        <v>1334</v>
      </c>
      <c r="L116" s="86">
        <v>1271</v>
      </c>
      <c r="M116" s="35">
        <f t="shared" si="14"/>
        <v>52</v>
      </c>
      <c r="N116" s="86">
        <f t="shared" si="15"/>
        <v>2594.621513944223</v>
      </c>
      <c r="O116" s="42">
        <v>1.004</v>
      </c>
    </row>
    <row r="117" spans="1:15" ht="13.5">
      <c r="A117" s="53"/>
      <c r="B117" s="54"/>
      <c r="C117" s="76" t="s">
        <v>79</v>
      </c>
      <c r="D117" s="76" t="s">
        <v>77</v>
      </c>
      <c r="E117" s="55"/>
      <c r="F117" s="85">
        <v>856</v>
      </c>
      <c r="G117" s="43">
        <v>861</v>
      </c>
      <c r="H117" s="75">
        <f t="shared" si="12"/>
        <v>-5</v>
      </c>
      <c r="I117" s="86">
        <f t="shared" si="13"/>
        <v>2221</v>
      </c>
      <c r="J117" s="3">
        <v>2268</v>
      </c>
      <c r="K117" s="86">
        <v>1118</v>
      </c>
      <c r="L117" s="86">
        <v>1103</v>
      </c>
      <c r="M117" s="35">
        <f t="shared" si="14"/>
        <v>-47</v>
      </c>
      <c r="N117" s="86">
        <f t="shared" si="15"/>
        <v>5351.807228915663</v>
      </c>
      <c r="O117" s="42">
        <v>0.415</v>
      </c>
    </row>
    <row r="118" spans="1:15" ht="13.5">
      <c r="A118" s="53"/>
      <c r="B118" s="54"/>
      <c r="C118" s="76" t="s">
        <v>79</v>
      </c>
      <c r="D118" s="76" t="s">
        <v>8</v>
      </c>
      <c r="E118" s="55"/>
      <c r="F118" s="85">
        <v>2415</v>
      </c>
      <c r="G118" s="43">
        <v>2384</v>
      </c>
      <c r="H118" s="75">
        <f t="shared" si="12"/>
        <v>31</v>
      </c>
      <c r="I118" s="86">
        <f t="shared" si="13"/>
        <v>6302</v>
      </c>
      <c r="J118" s="3">
        <v>6317</v>
      </c>
      <c r="K118" s="86">
        <v>2968</v>
      </c>
      <c r="L118" s="86">
        <v>3334</v>
      </c>
      <c r="M118" s="35">
        <f t="shared" si="14"/>
        <v>-15</v>
      </c>
      <c r="N118" s="86">
        <f t="shared" si="15"/>
        <v>15408.312958435208</v>
      </c>
      <c r="O118" s="42">
        <v>0.409</v>
      </c>
    </row>
    <row r="119" spans="1:15" ht="13.5" customHeight="1">
      <c r="A119" s="53"/>
      <c r="B119" s="54"/>
      <c r="C119" s="133" t="s">
        <v>80</v>
      </c>
      <c r="D119" s="133"/>
      <c r="E119" s="76"/>
      <c r="F119" s="85">
        <v>339</v>
      </c>
      <c r="G119" s="43">
        <v>343</v>
      </c>
      <c r="H119" s="75">
        <f t="shared" si="12"/>
        <v>-4</v>
      </c>
      <c r="I119" s="86">
        <f t="shared" si="13"/>
        <v>876</v>
      </c>
      <c r="J119" s="3">
        <v>892</v>
      </c>
      <c r="K119" s="86">
        <v>453</v>
      </c>
      <c r="L119" s="86">
        <v>423</v>
      </c>
      <c r="M119" s="35">
        <f t="shared" si="14"/>
        <v>-16</v>
      </c>
      <c r="N119" s="86">
        <f t="shared" si="15"/>
        <v>1056.6948130277444</v>
      </c>
      <c r="O119" s="42">
        <v>0.829</v>
      </c>
    </row>
    <row r="120" spans="1:15" ht="13.5" customHeight="1">
      <c r="A120" s="53"/>
      <c r="B120" s="54"/>
      <c r="C120" s="133" t="s">
        <v>81</v>
      </c>
      <c r="D120" s="133"/>
      <c r="E120" s="76"/>
      <c r="F120" s="85">
        <v>1653</v>
      </c>
      <c r="G120" s="43">
        <v>1649</v>
      </c>
      <c r="H120" s="75">
        <f t="shared" si="12"/>
        <v>4</v>
      </c>
      <c r="I120" s="86">
        <f t="shared" si="13"/>
        <v>3896</v>
      </c>
      <c r="J120" s="3">
        <v>3867</v>
      </c>
      <c r="K120" s="86">
        <v>2050</v>
      </c>
      <c r="L120" s="86">
        <v>1846</v>
      </c>
      <c r="M120" s="35">
        <f t="shared" si="14"/>
        <v>29</v>
      </c>
      <c r="N120" s="86">
        <f t="shared" si="15"/>
        <v>8506.550218340612</v>
      </c>
      <c r="O120" s="42">
        <v>0.458</v>
      </c>
    </row>
    <row r="121" spans="1:15" ht="13.5">
      <c r="A121" s="53"/>
      <c r="B121" s="54"/>
      <c r="C121" s="76" t="s">
        <v>82</v>
      </c>
      <c r="D121" s="76" t="s">
        <v>83</v>
      </c>
      <c r="E121" s="55"/>
      <c r="F121" s="85">
        <v>377</v>
      </c>
      <c r="G121" s="43">
        <v>383</v>
      </c>
      <c r="H121" s="75">
        <f t="shared" si="12"/>
        <v>-6</v>
      </c>
      <c r="I121" s="86">
        <f t="shared" si="13"/>
        <v>819</v>
      </c>
      <c r="J121" s="3">
        <v>834</v>
      </c>
      <c r="K121" s="86">
        <v>389</v>
      </c>
      <c r="L121" s="86">
        <v>430</v>
      </c>
      <c r="M121" s="35">
        <f t="shared" si="14"/>
        <v>-15</v>
      </c>
      <c r="N121" s="86">
        <f t="shared" si="15"/>
        <v>7000</v>
      </c>
      <c r="O121" s="42">
        <v>0.117</v>
      </c>
    </row>
    <row r="122" spans="1:15" ht="13.5">
      <c r="A122" s="53"/>
      <c r="B122" s="54"/>
      <c r="C122" s="76" t="s">
        <v>82</v>
      </c>
      <c r="D122" s="76" t="s">
        <v>77</v>
      </c>
      <c r="E122" s="55"/>
      <c r="F122" s="85">
        <v>625</v>
      </c>
      <c r="G122" s="43">
        <v>632</v>
      </c>
      <c r="H122" s="75">
        <f t="shared" si="12"/>
        <v>-7</v>
      </c>
      <c r="I122" s="86">
        <f t="shared" si="13"/>
        <v>1413</v>
      </c>
      <c r="J122" s="3">
        <v>1442</v>
      </c>
      <c r="K122" s="86">
        <v>677</v>
      </c>
      <c r="L122" s="86">
        <v>736</v>
      </c>
      <c r="M122" s="35">
        <f t="shared" si="14"/>
        <v>-29</v>
      </c>
      <c r="N122" s="86">
        <f t="shared" si="15"/>
        <v>8461.077844311376</v>
      </c>
      <c r="O122" s="42">
        <v>0.167</v>
      </c>
    </row>
    <row r="123" spans="1:15" ht="13.5">
      <c r="A123" s="53"/>
      <c r="B123" s="54"/>
      <c r="C123" s="76"/>
      <c r="D123" s="55"/>
      <c r="E123" s="55"/>
      <c r="F123" s="85"/>
      <c r="G123" s="38" t="s">
        <v>196</v>
      </c>
      <c r="H123" s="56"/>
      <c r="I123" s="4"/>
      <c r="J123" s="4"/>
      <c r="K123" s="86"/>
      <c r="L123" s="86"/>
      <c r="M123" s="35"/>
      <c r="N123" s="4"/>
      <c r="O123" s="39"/>
    </row>
    <row r="124" spans="1:15" ht="13.5">
      <c r="A124" s="53"/>
      <c r="B124" s="54"/>
      <c r="C124" s="76" t="s">
        <v>82</v>
      </c>
      <c r="D124" s="76" t="s">
        <v>84</v>
      </c>
      <c r="E124" s="55"/>
      <c r="F124" s="85">
        <v>424</v>
      </c>
      <c r="G124" s="43">
        <v>423</v>
      </c>
      <c r="H124" s="75">
        <f t="shared" si="12"/>
        <v>1</v>
      </c>
      <c r="I124" s="86">
        <f t="shared" si="13"/>
        <v>943</v>
      </c>
      <c r="J124" s="3">
        <v>959</v>
      </c>
      <c r="K124" s="86">
        <v>441</v>
      </c>
      <c r="L124" s="86">
        <v>502</v>
      </c>
      <c r="M124" s="35">
        <f t="shared" si="14"/>
        <v>-16</v>
      </c>
      <c r="N124" s="86">
        <f t="shared" si="15"/>
        <v>7310.0775193798445</v>
      </c>
      <c r="O124" s="42">
        <v>0.129</v>
      </c>
    </row>
    <row r="125" spans="1:15" ht="13.5">
      <c r="A125" s="53"/>
      <c r="B125" s="54"/>
      <c r="C125" s="133" t="s">
        <v>85</v>
      </c>
      <c r="D125" s="133"/>
      <c r="E125" s="76"/>
      <c r="F125" s="85">
        <v>1326</v>
      </c>
      <c r="G125" s="43">
        <v>1290</v>
      </c>
      <c r="H125" s="75">
        <f t="shared" si="12"/>
        <v>36</v>
      </c>
      <c r="I125" s="86">
        <f t="shared" si="13"/>
        <v>3701</v>
      </c>
      <c r="J125" s="3">
        <v>3561</v>
      </c>
      <c r="K125" s="86">
        <v>1848</v>
      </c>
      <c r="L125" s="86">
        <v>1853</v>
      </c>
      <c r="M125" s="35">
        <f t="shared" si="14"/>
        <v>140</v>
      </c>
      <c r="N125" s="86">
        <f t="shared" si="15"/>
        <v>1885.3795211411104</v>
      </c>
      <c r="O125" s="42">
        <v>1.963</v>
      </c>
    </row>
    <row r="126" spans="1:15" ht="13.5">
      <c r="A126" s="53"/>
      <c r="B126" s="54"/>
      <c r="C126" s="76" t="s">
        <v>85</v>
      </c>
      <c r="D126" s="76" t="s">
        <v>77</v>
      </c>
      <c r="E126" s="55"/>
      <c r="F126" s="85">
        <v>706</v>
      </c>
      <c r="G126" s="43">
        <v>677</v>
      </c>
      <c r="H126" s="75">
        <f t="shared" si="12"/>
        <v>29</v>
      </c>
      <c r="I126" s="86">
        <f t="shared" si="13"/>
        <v>1176</v>
      </c>
      <c r="J126" s="3">
        <v>1165</v>
      </c>
      <c r="K126" s="86">
        <v>669</v>
      </c>
      <c r="L126" s="86">
        <v>507</v>
      </c>
      <c r="M126" s="35">
        <f t="shared" si="14"/>
        <v>11</v>
      </c>
      <c r="N126" s="86">
        <f t="shared" si="15"/>
        <v>5419.354838709677</v>
      </c>
      <c r="O126" s="42">
        <v>0.217</v>
      </c>
    </row>
    <row r="127" spans="1:15" ht="13.5">
      <c r="A127" s="53"/>
      <c r="B127" s="54"/>
      <c r="C127" s="76" t="s">
        <v>85</v>
      </c>
      <c r="D127" s="76" t="s">
        <v>84</v>
      </c>
      <c r="E127" s="55"/>
      <c r="F127" s="85">
        <v>1647</v>
      </c>
      <c r="G127" s="43">
        <v>1646</v>
      </c>
      <c r="H127" s="75">
        <f t="shared" si="12"/>
        <v>1</v>
      </c>
      <c r="I127" s="86">
        <f t="shared" si="13"/>
        <v>2925</v>
      </c>
      <c r="J127" s="3">
        <v>2926</v>
      </c>
      <c r="K127" s="86">
        <v>1575</v>
      </c>
      <c r="L127" s="86">
        <v>1350</v>
      </c>
      <c r="M127" s="35">
        <f t="shared" si="14"/>
        <v>-1</v>
      </c>
      <c r="N127" s="86">
        <f t="shared" si="15"/>
        <v>7204.433497536946</v>
      </c>
      <c r="O127" s="42">
        <v>0.406</v>
      </c>
    </row>
    <row r="128" spans="1:15" ht="13.5">
      <c r="A128" s="53"/>
      <c r="B128" s="54"/>
      <c r="C128" s="55"/>
      <c r="D128" s="55"/>
      <c r="E128" s="55"/>
      <c r="F128" s="37"/>
      <c r="G128" s="38"/>
      <c r="H128" s="56"/>
      <c r="I128" s="4"/>
      <c r="J128" s="4"/>
      <c r="K128" s="38"/>
      <c r="L128" s="38"/>
      <c r="M128" s="56"/>
      <c r="N128" s="4"/>
      <c r="O128" s="39"/>
    </row>
    <row r="129" spans="1:17" s="32" customFormat="1" ht="13.5" customHeight="1">
      <c r="A129" s="57"/>
      <c r="B129" s="134" t="s">
        <v>86</v>
      </c>
      <c r="C129" s="134"/>
      <c r="D129" s="134"/>
      <c r="E129" s="77"/>
      <c r="F129" s="82">
        <f>SUM(F131:F134)</f>
        <v>9156</v>
      </c>
      <c r="G129" s="80">
        <v>9029</v>
      </c>
      <c r="H129" s="80">
        <f>F129-G129</f>
        <v>127</v>
      </c>
      <c r="I129" s="87">
        <f>K129+L129</f>
        <v>19365</v>
      </c>
      <c r="J129" s="87">
        <v>19335</v>
      </c>
      <c r="K129" s="87">
        <f>SUM(K131:K134)</f>
        <v>9862</v>
      </c>
      <c r="L129" s="87">
        <f>SUM(L131:L134)</f>
        <v>9503</v>
      </c>
      <c r="M129" s="80">
        <f>I129-J129</f>
        <v>30</v>
      </c>
      <c r="N129" s="87">
        <f>I129/O129</f>
        <v>4739.35389133627</v>
      </c>
      <c r="O129" s="81">
        <v>4.086</v>
      </c>
      <c r="P129" s="30"/>
      <c r="Q129" s="31"/>
    </row>
    <row r="130" spans="1:15" ht="13.5">
      <c r="A130" s="53"/>
      <c r="B130" s="54"/>
      <c r="C130" s="55"/>
      <c r="D130" s="55"/>
      <c r="E130" s="55"/>
      <c r="F130" s="37"/>
      <c r="G130" s="38"/>
      <c r="H130" s="56"/>
      <c r="I130" s="4"/>
      <c r="J130" s="4"/>
      <c r="K130" s="38"/>
      <c r="L130" s="38"/>
      <c r="M130" s="56"/>
      <c r="N130" s="4"/>
      <c r="O130" s="39"/>
    </row>
    <row r="131" spans="1:15" ht="13.5">
      <c r="A131" s="53"/>
      <c r="B131" s="54"/>
      <c r="C131" s="133" t="s">
        <v>87</v>
      </c>
      <c r="D131" s="133"/>
      <c r="E131" s="76"/>
      <c r="F131" s="85">
        <v>2178</v>
      </c>
      <c r="G131" s="43">
        <v>2093</v>
      </c>
      <c r="H131" s="75">
        <f>F131-G131</f>
        <v>85</v>
      </c>
      <c r="I131" s="86">
        <f>K131+L131</f>
        <v>4409</v>
      </c>
      <c r="J131" s="3">
        <v>4309</v>
      </c>
      <c r="K131" s="86">
        <v>2358</v>
      </c>
      <c r="L131" s="86">
        <v>2051</v>
      </c>
      <c r="M131" s="35">
        <f>I131-J131</f>
        <v>100</v>
      </c>
      <c r="N131" s="86">
        <f>I131/O131</f>
        <v>2350.2132196162047</v>
      </c>
      <c r="O131" s="42">
        <v>1.876</v>
      </c>
    </row>
    <row r="132" spans="1:15" ht="13.5" customHeight="1">
      <c r="A132" s="53"/>
      <c r="B132" s="54"/>
      <c r="C132" s="133" t="s">
        <v>88</v>
      </c>
      <c r="D132" s="133"/>
      <c r="E132" s="76"/>
      <c r="F132" s="85">
        <v>3304</v>
      </c>
      <c r="G132" s="43">
        <v>3241</v>
      </c>
      <c r="H132" s="75">
        <f>F132-G132</f>
        <v>63</v>
      </c>
      <c r="I132" s="86">
        <f>K132+L132</f>
        <v>6960</v>
      </c>
      <c r="J132" s="3">
        <v>6902</v>
      </c>
      <c r="K132" s="86">
        <v>3665</v>
      </c>
      <c r="L132" s="86">
        <v>3295</v>
      </c>
      <c r="M132" s="35">
        <f>I132-J132</f>
        <v>58</v>
      </c>
      <c r="N132" s="86">
        <f>I132/O132</f>
        <v>6504.672897196261</v>
      </c>
      <c r="O132" s="42">
        <v>1.07</v>
      </c>
    </row>
    <row r="133" spans="1:15" ht="13.5" customHeight="1">
      <c r="A133" s="53"/>
      <c r="B133" s="54"/>
      <c r="C133" s="133" t="s">
        <v>89</v>
      </c>
      <c r="D133" s="133"/>
      <c r="E133" s="76"/>
      <c r="F133" s="85">
        <v>1385</v>
      </c>
      <c r="G133" s="43">
        <v>1384</v>
      </c>
      <c r="H133" s="75">
        <f>F133-G133</f>
        <v>1</v>
      </c>
      <c r="I133" s="86">
        <f>K133+L133</f>
        <v>3094</v>
      </c>
      <c r="J133" s="3">
        <v>3107</v>
      </c>
      <c r="K133" s="86">
        <v>1482</v>
      </c>
      <c r="L133" s="86">
        <v>1612</v>
      </c>
      <c r="M133" s="35">
        <f>I133-J133</f>
        <v>-13</v>
      </c>
      <c r="N133" s="86">
        <f>I133/O133</f>
        <v>9549.382716049382</v>
      </c>
      <c r="O133" s="42">
        <v>0.324</v>
      </c>
    </row>
    <row r="134" spans="1:15" ht="13.5">
      <c r="A134" s="53"/>
      <c r="B134" s="54"/>
      <c r="C134" s="133" t="s">
        <v>90</v>
      </c>
      <c r="D134" s="133"/>
      <c r="E134" s="76"/>
      <c r="F134" s="85">
        <v>2289</v>
      </c>
      <c r="G134" s="43">
        <v>2311</v>
      </c>
      <c r="H134" s="75">
        <f>F134-G134</f>
        <v>-22</v>
      </c>
      <c r="I134" s="86">
        <f>K134+L134</f>
        <v>4902</v>
      </c>
      <c r="J134" s="3">
        <v>5017</v>
      </c>
      <c r="K134" s="86">
        <v>2357</v>
      </c>
      <c r="L134" s="86">
        <v>2545</v>
      </c>
      <c r="M134" s="35">
        <f>I134-J134</f>
        <v>-115</v>
      </c>
      <c r="N134" s="86">
        <f>I134/O134</f>
        <v>6007.352941176471</v>
      </c>
      <c r="O134" s="42">
        <v>0.816</v>
      </c>
    </row>
    <row r="135" spans="1:15" ht="13.5">
      <c r="A135" s="53"/>
      <c r="B135" s="54"/>
      <c r="C135" s="55"/>
      <c r="D135" s="55"/>
      <c r="E135" s="55"/>
      <c r="F135" s="37"/>
      <c r="G135" s="38"/>
      <c r="H135" s="56"/>
      <c r="I135" s="4"/>
      <c r="J135" s="4"/>
      <c r="K135" s="38"/>
      <c r="L135" s="38"/>
      <c r="M135" s="56"/>
      <c r="N135" s="4"/>
      <c r="O135" s="39"/>
    </row>
    <row r="136" spans="1:17" s="32" customFormat="1" ht="13.5" customHeight="1">
      <c r="A136" s="57"/>
      <c r="B136" s="134" t="s">
        <v>91</v>
      </c>
      <c r="C136" s="134"/>
      <c r="D136" s="134"/>
      <c r="E136" s="77"/>
      <c r="F136" s="82">
        <f>SUM(F138:F145,F155:F156)</f>
        <v>22747</v>
      </c>
      <c r="G136" s="80">
        <v>22488</v>
      </c>
      <c r="H136" s="80">
        <f>F136-G136</f>
        <v>259</v>
      </c>
      <c r="I136" s="87">
        <f>K136+L136</f>
        <v>55533</v>
      </c>
      <c r="J136" s="87">
        <v>55657</v>
      </c>
      <c r="K136" s="87">
        <f>SUM(K138:K145,K155:K156)</f>
        <v>27238</v>
      </c>
      <c r="L136" s="87">
        <f>SUM(L138:L145,L155:L156)</f>
        <v>28295</v>
      </c>
      <c r="M136" s="80">
        <f>I136-J136</f>
        <v>-124</v>
      </c>
      <c r="N136" s="87">
        <f>I136/O136</f>
        <v>5861.62127929069</v>
      </c>
      <c r="O136" s="81">
        <v>9.474</v>
      </c>
      <c r="P136" s="30"/>
      <c r="Q136" s="31"/>
    </row>
    <row r="137" spans="1:15" ht="13.5">
      <c r="A137" s="53"/>
      <c r="B137" s="54"/>
      <c r="C137" s="55"/>
      <c r="D137" s="55"/>
      <c r="E137" s="55"/>
      <c r="F137" s="37"/>
      <c r="G137" s="38"/>
      <c r="H137" s="56"/>
      <c r="I137" s="4"/>
      <c r="J137" s="4"/>
      <c r="K137" s="38"/>
      <c r="L137" s="38"/>
      <c r="M137" s="56"/>
      <c r="N137" s="4"/>
      <c r="O137" s="39"/>
    </row>
    <row r="138" spans="1:15" ht="13.5" customHeight="1">
      <c r="A138" s="53"/>
      <c r="B138" s="54"/>
      <c r="C138" s="133" t="s">
        <v>92</v>
      </c>
      <c r="D138" s="133"/>
      <c r="E138" s="76"/>
      <c r="F138" s="85">
        <v>892</v>
      </c>
      <c r="G138" s="43">
        <v>873</v>
      </c>
      <c r="H138" s="75">
        <f aca="true" t="shared" si="16" ref="H138:H145">F138-G138</f>
        <v>19</v>
      </c>
      <c r="I138" s="86">
        <f aca="true" t="shared" si="17" ref="I138:I145">K138+L138</f>
        <v>1785</v>
      </c>
      <c r="J138" s="3">
        <v>1766</v>
      </c>
      <c r="K138" s="86">
        <v>899</v>
      </c>
      <c r="L138" s="86">
        <v>886</v>
      </c>
      <c r="M138" s="35">
        <f aca="true" t="shared" si="18" ref="M138:M145">I138-J138</f>
        <v>19</v>
      </c>
      <c r="N138" s="86">
        <f aca="true" t="shared" si="19" ref="N138:N145">I138/O138</f>
        <v>888.5017421602788</v>
      </c>
      <c r="O138" s="42">
        <v>2.009</v>
      </c>
    </row>
    <row r="139" spans="1:15" ht="13.5">
      <c r="A139" s="53"/>
      <c r="B139" s="54"/>
      <c r="C139" s="76" t="s">
        <v>93</v>
      </c>
      <c r="D139" s="76" t="s">
        <v>94</v>
      </c>
      <c r="E139" s="55"/>
      <c r="F139" s="85">
        <v>2786</v>
      </c>
      <c r="G139" s="43">
        <v>2725</v>
      </c>
      <c r="H139" s="75">
        <f t="shared" si="16"/>
        <v>61</v>
      </c>
      <c r="I139" s="86">
        <f t="shared" si="17"/>
        <v>8154</v>
      </c>
      <c r="J139" s="3">
        <v>7982</v>
      </c>
      <c r="K139" s="86">
        <v>4025</v>
      </c>
      <c r="L139" s="86">
        <v>4129</v>
      </c>
      <c r="M139" s="35">
        <f t="shared" si="18"/>
        <v>172</v>
      </c>
      <c r="N139" s="86">
        <f t="shared" si="19"/>
        <v>5662.5</v>
      </c>
      <c r="O139" s="42">
        <v>1.44</v>
      </c>
    </row>
    <row r="140" spans="1:15" ht="13.5">
      <c r="A140" s="53"/>
      <c r="B140" s="54"/>
      <c r="C140" s="76" t="s">
        <v>95</v>
      </c>
      <c r="D140" s="76" t="s">
        <v>96</v>
      </c>
      <c r="E140" s="55"/>
      <c r="F140" s="85">
        <v>826</v>
      </c>
      <c r="G140" s="43">
        <v>782</v>
      </c>
      <c r="H140" s="75">
        <f t="shared" si="16"/>
        <v>44</v>
      </c>
      <c r="I140" s="86">
        <f t="shared" si="17"/>
        <v>1428</v>
      </c>
      <c r="J140" s="3">
        <v>1389</v>
      </c>
      <c r="K140" s="86">
        <v>781</v>
      </c>
      <c r="L140" s="86">
        <v>647</v>
      </c>
      <c r="M140" s="35">
        <f t="shared" si="18"/>
        <v>39</v>
      </c>
      <c r="N140" s="86">
        <f t="shared" si="19"/>
        <v>2186.8300153139357</v>
      </c>
      <c r="O140" s="42">
        <v>0.653</v>
      </c>
    </row>
    <row r="141" spans="1:15" ht="13.5">
      <c r="A141" s="53"/>
      <c r="B141" s="54"/>
      <c r="C141" s="76" t="s">
        <v>95</v>
      </c>
      <c r="D141" s="76" t="s">
        <v>7</v>
      </c>
      <c r="E141" s="55"/>
      <c r="F141" s="85">
        <v>1234</v>
      </c>
      <c r="G141" s="43">
        <v>1203</v>
      </c>
      <c r="H141" s="75">
        <f t="shared" si="16"/>
        <v>31</v>
      </c>
      <c r="I141" s="86">
        <f t="shared" si="17"/>
        <v>2334</v>
      </c>
      <c r="J141" s="3">
        <v>2316</v>
      </c>
      <c r="K141" s="86">
        <v>1240</v>
      </c>
      <c r="L141" s="86">
        <v>1094</v>
      </c>
      <c r="M141" s="35">
        <f t="shared" si="18"/>
        <v>18</v>
      </c>
      <c r="N141" s="86">
        <f t="shared" si="19"/>
        <v>4872.651356993737</v>
      </c>
      <c r="O141" s="42">
        <v>0.479</v>
      </c>
    </row>
    <row r="142" spans="1:15" ht="13.5">
      <c r="A142" s="53"/>
      <c r="B142" s="54"/>
      <c r="C142" s="76" t="s">
        <v>95</v>
      </c>
      <c r="D142" s="76" t="s">
        <v>8</v>
      </c>
      <c r="E142" s="55"/>
      <c r="F142" s="85">
        <v>1892</v>
      </c>
      <c r="G142" s="43">
        <v>1908</v>
      </c>
      <c r="H142" s="75">
        <f t="shared" si="16"/>
        <v>-16</v>
      </c>
      <c r="I142" s="86">
        <f t="shared" si="17"/>
        <v>4118</v>
      </c>
      <c r="J142" s="3">
        <v>4220</v>
      </c>
      <c r="K142" s="86">
        <v>1893</v>
      </c>
      <c r="L142" s="86">
        <v>2225</v>
      </c>
      <c r="M142" s="35">
        <f t="shared" si="18"/>
        <v>-102</v>
      </c>
      <c r="N142" s="86">
        <f t="shared" si="19"/>
        <v>6897.822445561139</v>
      </c>
      <c r="O142" s="42">
        <v>0.597</v>
      </c>
    </row>
    <row r="143" spans="1:15" ht="13.5">
      <c r="A143" s="53"/>
      <c r="B143" s="54"/>
      <c r="C143" s="76" t="s">
        <v>95</v>
      </c>
      <c r="D143" s="76" t="s">
        <v>9</v>
      </c>
      <c r="E143" s="55"/>
      <c r="F143" s="85">
        <v>1771</v>
      </c>
      <c r="G143" s="43">
        <v>1762</v>
      </c>
      <c r="H143" s="75">
        <f t="shared" si="16"/>
        <v>9</v>
      </c>
      <c r="I143" s="86">
        <f t="shared" si="17"/>
        <v>4166</v>
      </c>
      <c r="J143" s="3">
        <v>4212</v>
      </c>
      <c r="K143" s="86">
        <v>1967</v>
      </c>
      <c r="L143" s="86">
        <v>2199</v>
      </c>
      <c r="M143" s="35">
        <f t="shared" si="18"/>
        <v>-46</v>
      </c>
      <c r="N143" s="86">
        <f t="shared" si="19"/>
        <v>6199.4047619047615</v>
      </c>
      <c r="O143" s="42">
        <v>0.672</v>
      </c>
    </row>
    <row r="144" spans="1:15" ht="13.5">
      <c r="A144" s="53"/>
      <c r="B144" s="54"/>
      <c r="C144" s="76" t="s">
        <v>95</v>
      </c>
      <c r="D144" s="76" t="s">
        <v>14</v>
      </c>
      <c r="E144" s="55"/>
      <c r="F144" s="85">
        <v>1939</v>
      </c>
      <c r="G144" s="43">
        <v>1928</v>
      </c>
      <c r="H144" s="75">
        <f t="shared" si="16"/>
        <v>11</v>
      </c>
      <c r="I144" s="86">
        <f t="shared" si="17"/>
        <v>5056</v>
      </c>
      <c r="J144" s="3">
        <v>5104</v>
      </c>
      <c r="K144" s="86">
        <v>2441</v>
      </c>
      <c r="L144" s="86">
        <v>2615</v>
      </c>
      <c r="M144" s="35">
        <f t="shared" si="18"/>
        <v>-48</v>
      </c>
      <c r="N144" s="86">
        <f t="shared" si="19"/>
        <v>11676.674364896075</v>
      </c>
      <c r="O144" s="42">
        <v>0.433</v>
      </c>
    </row>
    <row r="145" spans="1:15" ht="13.5" customHeight="1">
      <c r="A145" s="53"/>
      <c r="B145" s="54"/>
      <c r="C145" s="133" t="s">
        <v>97</v>
      </c>
      <c r="D145" s="133"/>
      <c r="E145" s="76"/>
      <c r="F145" s="85">
        <v>3131</v>
      </c>
      <c r="G145" s="43">
        <v>3094</v>
      </c>
      <c r="H145" s="75">
        <f t="shared" si="16"/>
        <v>37</v>
      </c>
      <c r="I145" s="86">
        <f t="shared" si="17"/>
        <v>7226</v>
      </c>
      <c r="J145" s="3">
        <v>7240</v>
      </c>
      <c r="K145" s="86">
        <v>3699</v>
      </c>
      <c r="L145" s="86">
        <v>3527</v>
      </c>
      <c r="M145" s="35">
        <f t="shared" si="18"/>
        <v>-14</v>
      </c>
      <c r="N145" s="86">
        <f t="shared" si="19"/>
        <v>10487.66328011611</v>
      </c>
      <c r="O145" s="42">
        <v>0.689</v>
      </c>
    </row>
    <row r="146" spans="1:15" ht="6.75" customHeight="1">
      <c r="A146" s="53"/>
      <c r="B146" s="54"/>
      <c r="C146" s="54"/>
      <c r="D146" s="54"/>
      <c r="E146" s="54"/>
      <c r="F146" s="58"/>
      <c r="G146" s="54"/>
      <c r="H146" s="46"/>
      <c r="I146" s="54"/>
      <c r="J146" s="54"/>
      <c r="K146" s="54"/>
      <c r="L146" s="54"/>
      <c r="M146" s="46"/>
      <c r="N146" s="54"/>
      <c r="O146" s="47"/>
    </row>
    <row r="147" spans="1:15" ht="18" customHeight="1">
      <c r="A147" s="135" t="s">
        <v>190</v>
      </c>
      <c r="B147" s="136"/>
      <c r="C147" s="136"/>
      <c r="D147" s="136"/>
      <c r="E147" s="136"/>
      <c r="F147" s="136"/>
      <c r="G147" s="136"/>
      <c r="H147" s="137"/>
      <c r="I147" s="137"/>
      <c r="J147" s="137"/>
      <c r="K147" s="137"/>
      <c r="L147" s="137"/>
      <c r="M147" s="137"/>
      <c r="N147" s="138"/>
      <c r="O147" s="138"/>
    </row>
    <row r="148" spans="1:14" ht="18" customHeight="1">
      <c r="A148" s="53"/>
      <c r="B148" s="53"/>
      <c r="C148" s="59"/>
      <c r="D148" s="59"/>
      <c r="E148" s="59"/>
      <c r="F148" s="53"/>
      <c r="G148" s="53"/>
      <c r="I148" s="53"/>
      <c r="J148" s="53"/>
      <c r="K148" s="53"/>
      <c r="L148" s="53"/>
      <c r="N148" s="53"/>
    </row>
    <row r="149" spans="1:14" ht="4.5" customHeight="1" thickBot="1">
      <c r="A149" s="53"/>
      <c r="B149" s="53"/>
      <c r="C149" s="53"/>
      <c r="D149" s="53"/>
      <c r="E149" s="53"/>
      <c r="F149" s="53"/>
      <c r="G149" s="53"/>
      <c r="I149" s="53"/>
      <c r="J149" s="53"/>
      <c r="K149" s="53"/>
      <c r="L149" s="53"/>
      <c r="N149" s="53"/>
    </row>
    <row r="150" spans="1:17" s="6" customFormat="1" ht="14.25" customHeight="1">
      <c r="A150" s="13"/>
      <c r="B150" s="104" t="s">
        <v>0</v>
      </c>
      <c r="C150" s="104"/>
      <c r="D150" s="104"/>
      <c r="E150" s="14"/>
      <c r="F150" s="107" t="s">
        <v>98</v>
      </c>
      <c r="G150" s="111" t="s">
        <v>1</v>
      </c>
      <c r="H150" s="111" t="s">
        <v>2</v>
      </c>
      <c r="I150" s="107" t="s">
        <v>99</v>
      </c>
      <c r="J150" s="107"/>
      <c r="K150" s="114"/>
      <c r="L150" s="114"/>
      <c r="M150" s="114"/>
      <c r="N150" s="115" t="s">
        <v>100</v>
      </c>
      <c r="O150" s="130" t="s">
        <v>101</v>
      </c>
      <c r="P150" s="9"/>
      <c r="Q150" s="9"/>
    </row>
    <row r="151" spans="1:17" s="6" customFormat="1" ht="14.25" customHeight="1">
      <c r="A151" s="15"/>
      <c r="B151" s="105"/>
      <c r="C151" s="105"/>
      <c r="D151" s="105"/>
      <c r="E151" s="16"/>
      <c r="F151" s="108"/>
      <c r="G151" s="139"/>
      <c r="H151" s="112"/>
      <c r="I151" s="108"/>
      <c r="J151" s="108"/>
      <c r="K151" s="108"/>
      <c r="L151" s="108"/>
      <c r="M151" s="108"/>
      <c r="N151" s="116"/>
      <c r="O151" s="131"/>
      <c r="P151" s="9"/>
      <c r="Q151" s="9"/>
    </row>
    <row r="152" spans="1:17" s="6" customFormat="1" ht="14.25" customHeight="1">
      <c r="A152" s="15"/>
      <c r="B152" s="105"/>
      <c r="C152" s="105"/>
      <c r="D152" s="105"/>
      <c r="E152" s="16"/>
      <c r="F152" s="108"/>
      <c r="G152" s="139"/>
      <c r="H152" s="112"/>
      <c r="I152" s="120" t="s">
        <v>102</v>
      </c>
      <c r="J152" s="132" t="s">
        <v>3</v>
      </c>
      <c r="K152" s="120" t="s">
        <v>103</v>
      </c>
      <c r="L152" s="120" t="s">
        <v>104</v>
      </c>
      <c r="M152" s="120" t="s">
        <v>105</v>
      </c>
      <c r="N152" s="116"/>
      <c r="O152" s="131"/>
      <c r="P152" s="9"/>
      <c r="Q152" s="9"/>
    </row>
    <row r="153" spans="1:17" s="6" customFormat="1" ht="14.25" customHeight="1">
      <c r="A153" s="17"/>
      <c r="B153" s="106"/>
      <c r="C153" s="106"/>
      <c r="D153" s="106"/>
      <c r="E153" s="18"/>
      <c r="F153" s="108"/>
      <c r="G153" s="140"/>
      <c r="H153" s="113"/>
      <c r="I153" s="108"/>
      <c r="J153" s="113"/>
      <c r="K153" s="108"/>
      <c r="L153" s="108"/>
      <c r="M153" s="108"/>
      <c r="N153" s="117"/>
      <c r="O153" s="131"/>
      <c r="P153" s="9"/>
      <c r="Q153" s="9"/>
    </row>
    <row r="154" spans="1:15" ht="6.75" customHeight="1">
      <c r="A154" s="53"/>
      <c r="B154" s="60"/>
      <c r="C154" s="61"/>
      <c r="D154" s="61"/>
      <c r="E154" s="62"/>
      <c r="F154" s="61"/>
      <c r="G154" s="63"/>
      <c r="H154" s="5"/>
      <c r="I154" s="61"/>
      <c r="J154" s="61"/>
      <c r="K154" s="61"/>
      <c r="L154" s="61"/>
      <c r="M154" s="5"/>
      <c r="N154" s="61"/>
      <c r="O154" s="23"/>
    </row>
    <row r="155" spans="1:15" ht="13.5">
      <c r="A155" s="53"/>
      <c r="B155" s="54"/>
      <c r="C155" s="76" t="s">
        <v>106</v>
      </c>
      <c r="D155" s="76" t="s">
        <v>96</v>
      </c>
      <c r="E155" s="55"/>
      <c r="F155" s="85">
        <v>4443</v>
      </c>
      <c r="G155" s="43">
        <v>4378</v>
      </c>
      <c r="H155" s="75">
        <f>F155-G155</f>
        <v>65</v>
      </c>
      <c r="I155" s="86">
        <f>K155+L155</f>
        <v>11629</v>
      </c>
      <c r="J155" s="3">
        <v>11646</v>
      </c>
      <c r="K155" s="86">
        <v>5681</v>
      </c>
      <c r="L155" s="86">
        <v>5948</v>
      </c>
      <c r="M155" s="35">
        <f>I155-J155</f>
        <v>-17</v>
      </c>
      <c r="N155" s="86">
        <f>I155/O155</f>
        <v>11279.34044616877</v>
      </c>
      <c r="O155" s="42">
        <v>1.031</v>
      </c>
    </row>
    <row r="156" spans="1:15" ht="13.5">
      <c r="A156" s="53"/>
      <c r="B156" s="54"/>
      <c r="C156" s="76" t="s">
        <v>106</v>
      </c>
      <c r="D156" s="76" t="s">
        <v>7</v>
      </c>
      <c r="E156" s="55"/>
      <c r="F156" s="85">
        <v>3833</v>
      </c>
      <c r="G156" s="43">
        <v>3835</v>
      </c>
      <c r="H156" s="75">
        <f>F156-G156</f>
        <v>-2</v>
      </c>
      <c r="I156" s="86">
        <f>K156+L156</f>
        <v>9637</v>
      </c>
      <c r="J156" s="3">
        <v>9782</v>
      </c>
      <c r="K156" s="86">
        <v>4612</v>
      </c>
      <c r="L156" s="86">
        <v>5025</v>
      </c>
      <c r="M156" s="35">
        <f>I156-J156</f>
        <v>-145</v>
      </c>
      <c r="N156" s="86">
        <f>I156/O156</f>
        <v>6551.325628823929</v>
      </c>
      <c r="O156" s="42">
        <v>1.471</v>
      </c>
    </row>
    <row r="157" spans="1:15" ht="13.5">
      <c r="A157" s="53"/>
      <c r="B157" s="54"/>
      <c r="C157" s="55"/>
      <c r="D157" s="55"/>
      <c r="E157" s="55"/>
      <c r="F157" s="37"/>
      <c r="G157" s="38"/>
      <c r="H157" s="56"/>
      <c r="I157" s="4"/>
      <c r="J157" s="4"/>
      <c r="K157" s="38"/>
      <c r="L157" s="38"/>
      <c r="M157" s="56"/>
      <c r="N157" s="4"/>
      <c r="O157" s="39"/>
    </row>
    <row r="158" spans="1:17" s="32" customFormat="1" ht="13.5" customHeight="1">
      <c r="A158" s="57"/>
      <c r="B158" s="134" t="s">
        <v>107</v>
      </c>
      <c r="C158" s="134"/>
      <c r="D158" s="134"/>
      <c r="E158" s="77"/>
      <c r="F158" s="82">
        <f>SUM(F160:F175)</f>
        <v>23868</v>
      </c>
      <c r="G158" s="80">
        <v>23711</v>
      </c>
      <c r="H158" s="80">
        <f>F158-G158</f>
        <v>157</v>
      </c>
      <c r="I158" s="87">
        <f>K158+L158</f>
        <v>50114</v>
      </c>
      <c r="J158" s="87">
        <v>50405</v>
      </c>
      <c r="K158" s="87">
        <f>SUM(K160:K175)</f>
        <v>24196</v>
      </c>
      <c r="L158" s="87">
        <f>SUM(L160:L175)</f>
        <v>25918</v>
      </c>
      <c r="M158" s="80">
        <f>I158-J158</f>
        <v>-291</v>
      </c>
      <c r="N158" s="87">
        <f>I158/O158</f>
        <v>8093.346253229974</v>
      </c>
      <c r="O158" s="81">
        <v>6.192</v>
      </c>
      <c r="P158" s="30"/>
      <c r="Q158" s="31"/>
    </row>
    <row r="159" spans="1:15" ht="13.5">
      <c r="A159" s="53"/>
      <c r="B159" s="54"/>
      <c r="C159" s="55"/>
      <c r="D159" s="55"/>
      <c r="E159" s="55"/>
      <c r="F159" s="37"/>
      <c r="G159" s="38"/>
      <c r="H159" s="56"/>
      <c r="I159" s="4"/>
      <c r="J159" s="4"/>
      <c r="K159" s="38"/>
      <c r="L159" s="38"/>
      <c r="M159" s="56"/>
      <c r="N159" s="4"/>
      <c r="O159" s="39"/>
    </row>
    <row r="160" spans="1:15" ht="13.5">
      <c r="A160" s="53"/>
      <c r="B160" s="54"/>
      <c r="C160" s="133" t="s">
        <v>108</v>
      </c>
      <c r="D160" s="133"/>
      <c r="E160" s="76"/>
      <c r="F160" s="85">
        <v>1586</v>
      </c>
      <c r="G160" s="43">
        <v>1600</v>
      </c>
      <c r="H160" s="75">
        <f aca="true" t="shared" si="20" ref="H160:H175">F160-G160</f>
        <v>-14</v>
      </c>
      <c r="I160" s="86">
        <f aca="true" t="shared" si="21" ref="I160:I175">K160+L160</f>
        <v>3356</v>
      </c>
      <c r="J160" s="3">
        <v>3411</v>
      </c>
      <c r="K160" s="86">
        <v>1677</v>
      </c>
      <c r="L160" s="86">
        <v>1679</v>
      </c>
      <c r="M160" s="35">
        <f>I160-J160</f>
        <v>-55</v>
      </c>
      <c r="N160" s="86">
        <f aca="true" t="shared" si="22" ref="N160:N175">I160/O160</f>
        <v>10860.84142394822</v>
      </c>
      <c r="O160" s="42">
        <v>0.309</v>
      </c>
    </row>
    <row r="161" spans="1:15" ht="13.5">
      <c r="A161" s="53"/>
      <c r="B161" s="54"/>
      <c r="C161" s="76" t="s">
        <v>109</v>
      </c>
      <c r="D161" s="76" t="s">
        <v>96</v>
      </c>
      <c r="E161" s="55"/>
      <c r="F161" s="85">
        <v>1051</v>
      </c>
      <c r="G161" s="43">
        <v>1037</v>
      </c>
      <c r="H161" s="75">
        <f t="shared" si="20"/>
        <v>14</v>
      </c>
      <c r="I161" s="86">
        <f t="shared" si="21"/>
        <v>1982</v>
      </c>
      <c r="J161" s="3">
        <v>1997</v>
      </c>
      <c r="K161" s="86">
        <v>949</v>
      </c>
      <c r="L161" s="86">
        <v>1033</v>
      </c>
      <c r="M161" s="35">
        <f>I161-J161</f>
        <v>-15</v>
      </c>
      <c r="N161" s="86">
        <f t="shared" si="22"/>
        <v>21085.106382978724</v>
      </c>
      <c r="O161" s="42">
        <v>0.094</v>
      </c>
    </row>
    <row r="162" spans="1:15" ht="13.5">
      <c r="A162" s="53"/>
      <c r="B162" s="54"/>
      <c r="C162" s="76" t="s">
        <v>109</v>
      </c>
      <c r="D162" s="76" t="s">
        <v>7</v>
      </c>
      <c r="E162" s="55"/>
      <c r="F162" s="85">
        <v>1287</v>
      </c>
      <c r="G162" s="43">
        <v>1256</v>
      </c>
      <c r="H162" s="75">
        <f t="shared" si="20"/>
        <v>31</v>
      </c>
      <c r="I162" s="86">
        <f t="shared" si="21"/>
        <v>2882</v>
      </c>
      <c r="J162" s="3">
        <v>2892</v>
      </c>
      <c r="K162" s="86">
        <v>1384</v>
      </c>
      <c r="L162" s="86">
        <v>1498</v>
      </c>
      <c r="M162" s="35">
        <f aca="true" t="shared" si="23" ref="M162:M175">I162-J162</f>
        <v>-10</v>
      </c>
      <c r="N162" s="86">
        <f t="shared" si="22"/>
        <v>9638.795986622074</v>
      </c>
      <c r="O162" s="42">
        <v>0.299</v>
      </c>
    </row>
    <row r="163" spans="1:15" ht="13.5">
      <c r="A163" s="53"/>
      <c r="B163" s="54"/>
      <c r="C163" s="76" t="s">
        <v>109</v>
      </c>
      <c r="D163" s="76" t="s">
        <v>8</v>
      </c>
      <c r="E163" s="55"/>
      <c r="F163" s="85">
        <v>1992</v>
      </c>
      <c r="G163" s="43">
        <v>2009</v>
      </c>
      <c r="H163" s="75">
        <f t="shared" si="20"/>
        <v>-17</v>
      </c>
      <c r="I163" s="86">
        <f t="shared" si="21"/>
        <v>3613</v>
      </c>
      <c r="J163" s="3">
        <v>3661</v>
      </c>
      <c r="K163" s="86">
        <v>1783</v>
      </c>
      <c r="L163" s="86">
        <v>1830</v>
      </c>
      <c r="M163" s="35">
        <f t="shared" si="23"/>
        <v>-48</v>
      </c>
      <c r="N163" s="86">
        <f t="shared" si="22"/>
        <v>12501.730103806229</v>
      </c>
      <c r="O163" s="42">
        <v>0.289</v>
      </c>
    </row>
    <row r="164" spans="1:15" ht="13.5">
      <c r="A164" s="53"/>
      <c r="B164" s="54"/>
      <c r="C164" s="76" t="s">
        <v>109</v>
      </c>
      <c r="D164" s="76" t="s">
        <v>9</v>
      </c>
      <c r="E164" s="55"/>
      <c r="F164" s="85">
        <v>1308</v>
      </c>
      <c r="G164" s="43">
        <v>1251</v>
      </c>
      <c r="H164" s="75">
        <f t="shared" si="20"/>
        <v>57</v>
      </c>
      <c r="I164" s="86">
        <f t="shared" si="21"/>
        <v>2521</v>
      </c>
      <c r="J164" s="3">
        <v>2462</v>
      </c>
      <c r="K164" s="86">
        <v>1277</v>
      </c>
      <c r="L164" s="86">
        <v>1244</v>
      </c>
      <c r="M164" s="35">
        <f t="shared" si="23"/>
        <v>59</v>
      </c>
      <c r="N164" s="86">
        <f t="shared" si="22"/>
        <v>11891.509433962265</v>
      </c>
      <c r="O164" s="42">
        <v>0.212</v>
      </c>
    </row>
    <row r="165" spans="1:15" ht="13.5">
      <c r="A165" s="53"/>
      <c r="B165" s="54"/>
      <c r="C165" s="76" t="s">
        <v>109</v>
      </c>
      <c r="D165" s="76" t="s">
        <v>14</v>
      </c>
      <c r="E165" s="55"/>
      <c r="F165" s="85">
        <v>1316</v>
      </c>
      <c r="G165" s="43">
        <v>1305</v>
      </c>
      <c r="H165" s="75">
        <f t="shared" si="20"/>
        <v>11</v>
      </c>
      <c r="I165" s="86">
        <f t="shared" si="21"/>
        <v>2959</v>
      </c>
      <c r="J165" s="3">
        <v>2949</v>
      </c>
      <c r="K165" s="86">
        <v>1491</v>
      </c>
      <c r="L165" s="86">
        <v>1468</v>
      </c>
      <c r="M165" s="35">
        <f t="shared" si="23"/>
        <v>10</v>
      </c>
      <c r="N165" s="86">
        <f t="shared" si="22"/>
        <v>8885.885885885886</v>
      </c>
      <c r="O165" s="42">
        <v>0.333</v>
      </c>
    </row>
    <row r="166" spans="1:15" ht="13.5" customHeight="1">
      <c r="A166" s="53"/>
      <c r="B166" s="54"/>
      <c r="C166" s="133" t="s">
        <v>110</v>
      </c>
      <c r="D166" s="133"/>
      <c r="E166" s="76"/>
      <c r="F166" s="85">
        <v>1252</v>
      </c>
      <c r="G166" s="43">
        <v>1228</v>
      </c>
      <c r="H166" s="75">
        <f t="shared" si="20"/>
        <v>24</v>
      </c>
      <c r="I166" s="86">
        <f t="shared" si="21"/>
        <v>2832</v>
      </c>
      <c r="J166" s="3">
        <v>2798</v>
      </c>
      <c r="K166" s="86">
        <v>1422</v>
      </c>
      <c r="L166" s="86">
        <v>1410</v>
      </c>
      <c r="M166" s="35">
        <f t="shared" si="23"/>
        <v>34</v>
      </c>
      <c r="N166" s="86">
        <f t="shared" si="22"/>
        <v>7044.7761194029845</v>
      </c>
      <c r="O166" s="42">
        <v>0.402</v>
      </c>
    </row>
    <row r="167" spans="1:15" ht="13.5">
      <c r="A167" s="53"/>
      <c r="B167" s="54"/>
      <c r="C167" s="76" t="s">
        <v>111</v>
      </c>
      <c r="D167" s="76" t="s">
        <v>96</v>
      </c>
      <c r="E167" s="55"/>
      <c r="F167" s="85">
        <v>1096</v>
      </c>
      <c r="G167" s="43">
        <v>1086</v>
      </c>
      <c r="H167" s="75">
        <f t="shared" si="20"/>
        <v>10</v>
      </c>
      <c r="I167" s="86">
        <f t="shared" si="21"/>
        <v>2340</v>
      </c>
      <c r="J167" s="3">
        <v>2339</v>
      </c>
      <c r="K167" s="86">
        <v>1107</v>
      </c>
      <c r="L167" s="86">
        <v>1233</v>
      </c>
      <c r="M167" s="35">
        <f t="shared" si="23"/>
        <v>1</v>
      </c>
      <c r="N167" s="86">
        <f t="shared" si="22"/>
        <v>8210.526315789475</v>
      </c>
      <c r="O167" s="42">
        <v>0.285</v>
      </c>
    </row>
    <row r="168" spans="1:15" ht="13.5">
      <c r="A168" s="53"/>
      <c r="B168" s="54"/>
      <c r="C168" s="76" t="s">
        <v>111</v>
      </c>
      <c r="D168" s="76" t="s">
        <v>7</v>
      </c>
      <c r="E168" s="55"/>
      <c r="F168" s="85">
        <v>1296</v>
      </c>
      <c r="G168" s="43">
        <v>1299</v>
      </c>
      <c r="H168" s="75">
        <f t="shared" si="20"/>
        <v>-3</v>
      </c>
      <c r="I168" s="86">
        <f t="shared" si="21"/>
        <v>2697</v>
      </c>
      <c r="J168" s="3">
        <v>2734</v>
      </c>
      <c r="K168" s="86">
        <v>1263</v>
      </c>
      <c r="L168" s="86">
        <v>1434</v>
      </c>
      <c r="M168" s="35">
        <f t="shared" si="23"/>
        <v>-37</v>
      </c>
      <c r="N168" s="86">
        <f t="shared" si="22"/>
        <v>9736.462093862816</v>
      </c>
      <c r="O168" s="42">
        <v>0.277</v>
      </c>
    </row>
    <row r="169" spans="1:15" ht="13.5">
      <c r="A169" s="53"/>
      <c r="B169" s="54"/>
      <c r="C169" s="76" t="s">
        <v>111</v>
      </c>
      <c r="D169" s="76" t="s">
        <v>8</v>
      </c>
      <c r="E169" s="55"/>
      <c r="F169" s="85">
        <v>656</v>
      </c>
      <c r="G169" s="43">
        <v>643</v>
      </c>
      <c r="H169" s="75">
        <f t="shared" si="20"/>
        <v>13</v>
      </c>
      <c r="I169" s="86">
        <f t="shared" si="21"/>
        <v>1447</v>
      </c>
      <c r="J169" s="3">
        <v>1453</v>
      </c>
      <c r="K169" s="86">
        <v>682</v>
      </c>
      <c r="L169" s="86">
        <v>765</v>
      </c>
      <c r="M169" s="35">
        <f t="shared" si="23"/>
        <v>-6</v>
      </c>
      <c r="N169" s="86">
        <f t="shared" si="22"/>
        <v>7536.458333333333</v>
      </c>
      <c r="O169" s="42">
        <v>0.192</v>
      </c>
    </row>
    <row r="170" spans="1:15" ht="13.5">
      <c r="A170" s="53"/>
      <c r="B170" s="54"/>
      <c r="C170" s="55"/>
      <c r="D170" s="55"/>
      <c r="E170" s="55"/>
      <c r="F170" s="85"/>
      <c r="G170" s="43"/>
      <c r="H170" s="75"/>
      <c r="I170" s="86"/>
      <c r="J170" s="3"/>
      <c r="K170" s="86"/>
      <c r="L170" s="86"/>
      <c r="M170" s="35"/>
      <c r="N170" s="86"/>
      <c r="O170" s="42"/>
    </row>
    <row r="171" spans="1:15" ht="13.5">
      <c r="A171" s="53"/>
      <c r="B171" s="54"/>
      <c r="C171" s="76" t="s">
        <v>111</v>
      </c>
      <c r="D171" s="76" t="s">
        <v>112</v>
      </c>
      <c r="E171" s="55"/>
      <c r="F171" s="85">
        <v>801</v>
      </c>
      <c r="G171" s="43">
        <v>794</v>
      </c>
      <c r="H171" s="75">
        <f t="shared" si="20"/>
        <v>7</v>
      </c>
      <c r="I171" s="86">
        <f t="shared" si="21"/>
        <v>1793</v>
      </c>
      <c r="J171" s="3">
        <v>1812</v>
      </c>
      <c r="K171" s="86">
        <v>845</v>
      </c>
      <c r="L171" s="86">
        <v>948</v>
      </c>
      <c r="M171" s="35">
        <f t="shared" si="23"/>
        <v>-19</v>
      </c>
      <c r="N171" s="86">
        <f t="shared" si="22"/>
        <v>7439.834024896266</v>
      </c>
      <c r="O171" s="42">
        <v>0.241</v>
      </c>
    </row>
    <row r="172" spans="1:15" ht="13.5" customHeight="1">
      <c r="A172" s="53"/>
      <c r="B172" s="54"/>
      <c r="C172" s="133" t="s">
        <v>113</v>
      </c>
      <c r="D172" s="133"/>
      <c r="E172" s="76"/>
      <c r="F172" s="85">
        <v>6730</v>
      </c>
      <c r="G172" s="43">
        <v>6745</v>
      </c>
      <c r="H172" s="75">
        <f t="shared" si="20"/>
        <v>-15</v>
      </c>
      <c r="I172" s="86">
        <f t="shared" si="21"/>
        <v>13439</v>
      </c>
      <c r="J172" s="3">
        <v>13591</v>
      </c>
      <c r="K172" s="86">
        <v>6310</v>
      </c>
      <c r="L172" s="86">
        <v>7129</v>
      </c>
      <c r="M172" s="35">
        <f t="shared" si="23"/>
        <v>-152</v>
      </c>
      <c r="N172" s="86">
        <f t="shared" si="22"/>
        <v>6142.138939670932</v>
      </c>
      <c r="O172" s="42">
        <v>2.188</v>
      </c>
    </row>
    <row r="173" spans="1:15" ht="13.5">
      <c r="A173" s="53"/>
      <c r="B173" s="54"/>
      <c r="C173" s="76" t="s">
        <v>114</v>
      </c>
      <c r="D173" s="76" t="s">
        <v>96</v>
      </c>
      <c r="E173" s="55"/>
      <c r="F173" s="85">
        <v>334</v>
      </c>
      <c r="G173" s="43">
        <v>337</v>
      </c>
      <c r="H173" s="75">
        <f t="shared" si="20"/>
        <v>-3</v>
      </c>
      <c r="I173" s="86">
        <f t="shared" si="21"/>
        <v>1002</v>
      </c>
      <c r="J173" s="3">
        <v>1023</v>
      </c>
      <c r="K173" s="86">
        <v>479</v>
      </c>
      <c r="L173" s="86">
        <v>523</v>
      </c>
      <c r="M173" s="35">
        <f t="shared" si="23"/>
        <v>-21</v>
      </c>
      <c r="N173" s="86">
        <f t="shared" si="22"/>
        <v>6863.013698630138</v>
      </c>
      <c r="O173" s="42">
        <v>0.146</v>
      </c>
    </row>
    <row r="174" spans="1:15" ht="13.5">
      <c r="A174" s="53"/>
      <c r="B174" s="54"/>
      <c r="C174" s="76" t="s">
        <v>114</v>
      </c>
      <c r="D174" s="76" t="s">
        <v>7</v>
      </c>
      <c r="E174" s="55"/>
      <c r="F174" s="85">
        <v>335</v>
      </c>
      <c r="G174" s="43">
        <v>339</v>
      </c>
      <c r="H174" s="75">
        <f t="shared" si="20"/>
        <v>-4</v>
      </c>
      <c r="I174" s="86">
        <f t="shared" si="21"/>
        <v>911</v>
      </c>
      <c r="J174" s="3">
        <v>930</v>
      </c>
      <c r="K174" s="86">
        <v>441</v>
      </c>
      <c r="L174" s="86">
        <v>470</v>
      </c>
      <c r="M174" s="35">
        <f t="shared" si="23"/>
        <v>-19</v>
      </c>
      <c r="N174" s="86">
        <f t="shared" si="22"/>
        <v>5993.421052631579</v>
      </c>
      <c r="O174" s="42">
        <v>0.152</v>
      </c>
    </row>
    <row r="175" spans="1:15" ht="13.5" customHeight="1">
      <c r="A175" s="53"/>
      <c r="B175" s="54"/>
      <c r="C175" s="133" t="s">
        <v>115</v>
      </c>
      <c r="D175" s="133"/>
      <c r="E175" s="76"/>
      <c r="F175" s="85">
        <v>2828</v>
      </c>
      <c r="G175" s="43">
        <v>2782</v>
      </c>
      <c r="H175" s="75">
        <f t="shared" si="20"/>
        <v>46</v>
      </c>
      <c r="I175" s="86">
        <f t="shared" si="21"/>
        <v>6340</v>
      </c>
      <c r="J175" s="3">
        <v>6353</v>
      </c>
      <c r="K175" s="86">
        <v>3086</v>
      </c>
      <c r="L175" s="86">
        <v>3254</v>
      </c>
      <c r="M175" s="35">
        <f t="shared" si="23"/>
        <v>-13</v>
      </c>
      <c r="N175" s="86">
        <f t="shared" si="22"/>
        <v>8201.811125485123</v>
      </c>
      <c r="O175" s="42">
        <v>0.773</v>
      </c>
    </row>
    <row r="176" spans="1:15" ht="13.5">
      <c r="A176" s="53"/>
      <c r="B176" s="54"/>
      <c r="C176" s="55"/>
      <c r="D176" s="55"/>
      <c r="E176" s="55"/>
      <c r="F176" s="37"/>
      <c r="G176" s="38"/>
      <c r="H176" s="56"/>
      <c r="I176" s="4"/>
      <c r="J176" s="4"/>
      <c r="K176" s="38"/>
      <c r="L176" s="38"/>
      <c r="M176" s="56"/>
      <c r="N176" s="4"/>
      <c r="O176" s="39"/>
    </row>
    <row r="177" spans="1:17" s="32" customFormat="1" ht="13.5" customHeight="1">
      <c r="A177" s="57"/>
      <c r="B177" s="134" t="s">
        <v>116</v>
      </c>
      <c r="C177" s="134"/>
      <c r="D177" s="134"/>
      <c r="E177" s="77"/>
      <c r="F177" s="82">
        <f>SUM(F179:F182)</f>
        <v>13941</v>
      </c>
      <c r="G177" s="80">
        <v>13868</v>
      </c>
      <c r="H177" s="80">
        <f>F177-G177</f>
        <v>73</v>
      </c>
      <c r="I177" s="87">
        <f>K177+L177</f>
        <v>29014</v>
      </c>
      <c r="J177" s="87">
        <v>29213</v>
      </c>
      <c r="K177" s="87">
        <f>SUM(K179:K182)</f>
        <v>14896</v>
      </c>
      <c r="L177" s="87">
        <f>SUM(L179:L182)</f>
        <v>14118</v>
      </c>
      <c r="M177" s="80">
        <f>I177-J177</f>
        <v>-199</v>
      </c>
      <c r="N177" s="87">
        <f>I177/O177</f>
        <v>3571.3934022648946</v>
      </c>
      <c r="O177" s="81">
        <v>8.123999999999999</v>
      </c>
      <c r="P177" s="30"/>
      <c r="Q177" s="31"/>
    </row>
    <row r="178" spans="1:15" ht="13.5">
      <c r="A178" s="53"/>
      <c r="B178" s="54"/>
      <c r="C178" s="55"/>
      <c r="D178" s="55"/>
      <c r="E178" s="55"/>
      <c r="F178" s="37"/>
      <c r="G178" s="38"/>
      <c r="H178" s="56"/>
      <c r="I178" s="4"/>
      <c r="J178" s="4"/>
      <c r="K178" s="38"/>
      <c r="L178" s="38"/>
      <c r="M178" s="56"/>
      <c r="N178" s="4"/>
      <c r="O178" s="39"/>
    </row>
    <row r="179" spans="1:15" ht="13.5" customHeight="1">
      <c r="A179" s="53"/>
      <c r="B179" s="54"/>
      <c r="C179" s="133" t="s">
        <v>117</v>
      </c>
      <c r="D179" s="133"/>
      <c r="E179" s="76"/>
      <c r="F179" s="85">
        <v>4325</v>
      </c>
      <c r="G179" s="43">
        <v>4181</v>
      </c>
      <c r="H179" s="75">
        <f>F179-G179</f>
        <v>144</v>
      </c>
      <c r="I179" s="86">
        <f>K179+L179</f>
        <v>8843</v>
      </c>
      <c r="J179" s="3">
        <v>8739</v>
      </c>
      <c r="K179" s="86">
        <v>4418</v>
      </c>
      <c r="L179" s="86">
        <v>4425</v>
      </c>
      <c r="M179" s="35">
        <f>I179-J179</f>
        <v>104</v>
      </c>
      <c r="N179" s="86">
        <f>I179/O179</f>
        <v>8644.183773216033</v>
      </c>
      <c r="O179" s="42">
        <v>1.023</v>
      </c>
    </row>
    <row r="180" spans="1:15" ht="13.5" customHeight="1">
      <c r="A180" s="53"/>
      <c r="B180" s="54"/>
      <c r="C180" s="133" t="s">
        <v>118</v>
      </c>
      <c r="D180" s="133"/>
      <c r="E180" s="76"/>
      <c r="F180" s="85">
        <v>6034</v>
      </c>
      <c r="G180" s="43">
        <v>6116</v>
      </c>
      <c r="H180" s="75">
        <f>F180-G180</f>
        <v>-82</v>
      </c>
      <c r="I180" s="86">
        <f>K180+L180</f>
        <v>11798</v>
      </c>
      <c r="J180" s="3">
        <v>12019</v>
      </c>
      <c r="K180" s="86">
        <v>6239</v>
      </c>
      <c r="L180" s="86">
        <v>5559</v>
      </c>
      <c r="M180" s="35">
        <f>I180-J180</f>
        <v>-221</v>
      </c>
      <c r="N180" s="86">
        <f>I180/O180</f>
        <v>2797.723500118568</v>
      </c>
      <c r="O180" s="42">
        <v>4.217</v>
      </c>
    </row>
    <row r="181" spans="1:15" ht="13.5" customHeight="1">
      <c r="A181" s="53"/>
      <c r="B181" s="54"/>
      <c r="C181" s="133" t="s">
        <v>119</v>
      </c>
      <c r="D181" s="133"/>
      <c r="E181" s="76"/>
      <c r="F181" s="85">
        <v>2873</v>
      </c>
      <c r="G181" s="43">
        <v>2881</v>
      </c>
      <c r="H181" s="75">
        <f>F181-G181</f>
        <v>-8</v>
      </c>
      <c r="I181" s="86">
        <f>K181+L181</f>
        <v>6294</v>
      </c>
      <c r="J181" s="3">
        <v>6387</v>
      </c>
      <c r="K181" s="86">
        <v>3190</v>
      </c>
      <c r="L181" s="86">
        <v>3104</v>
      </c>
      <c r="M181" s="35">
        <f>I181-J181</f>
        <v>-93</v>
      </c>
      <c r="N181" s="86">
        <f>I181/O181</f>
        <v>3204.684317718941</v>
      </c>
      <c r="O181" s="42">
        <v>1.964</v>
      </c>
    </row>
    <row r="182" spans="1:15" ht="13.5" customHeight="1">
      <c r="A182" s="53"/>
      <c r="B182" s="54"/>
      <c r="C182" s="133" t="s">
        <v>120</v>
      </c>
      <c r="D182" s="133"/>
      <c r="E182" s="76"/>
      <c r="F182" s="85">
        <v>709</v>
      </c>
      <c r="G182" s="43">
        <v>690</v>
      </c>
      <c r="H182" s="75">
        <f>F182-G182</f>
        <v>19</v>
      </c>
      <c r="I182" s="86">
        <f>K182+L182</f>
        <v>2079</v>
      </c>
      <c r="J182" s="3">
        <v>2068</v>
      </c>
      <c r="K182" s="86">
        <v>1049</v>
      </c>
      <c r="L182" s="86">
        <v>1030</v>
      </c>
      <c r="M182" s="35">
        <f>I182-J182</f>
        <v>11</v>
      </c>
      <c r="N182" s="86">
        <f>I182/O182</f>
        <v>2259.782608695652</v>
      </c>
      <c r="O182" s="42">
        <v>0.92</v>
      </c>
    </row>
    <row r="183" spans="1:15" ht="13.5">
      <c r="A183" s="53"/>
      <c r="B183" s="54"/>
      <c r="C183" s="55"/>
      <c r="D183" s="55"/>
      <c r="E183" s="55"/>
      <c r="F183" s="37"/>
      <c r="G183" s="38"/>
      <c r="H183" s="56"/>
      <c r="I183" s="4"/>
      <c r="J183" s="4"/>
      <c r="K183" s="38"/>
      <c r="L183" s="38"/>
      <c r="M183" s="56"/>
      <c r="N183" s="4"/>
      <c r="O183" s="39"/>
    </row>
    <row r="184" spans="1:17" s="32" customFormat="1" ht="13.5" customHeight="1">
      <c r="A184" s="57"/>
      <c r="B184" s="134" t="s">
        <v>121</v>
      </c>
      <c r="C184" s="134"/>
      <c r="D184" s="134"/>
      <c r="E184" s="77"/>
      <c r="F184" s="82">
        <f>SUM(F186:F198)</f>
        <v>23256</v>
      </c>
      <c r="G184" s="80">
        <v>23126</v>
      </c>
      <c r="H184" s="80">
        <f>F184-G184</f>
        <v>130</v>
      </c>
      <c r="I184" s="87">
        <f>K184+L184</f>
        <v>51736</v>
      </c>
      <c r="J184" s="87">
        <v>52068</v>
      </c>
      <c r="K184" s="87">
        <f>SUM(K186:K198)</f>
        <v>25937</v>
      </c>
      <c r="L184" s="87">
        <f>SUM(L186:L198)</f>
        <v>25799</v>
      </c>
      <c r="M184" s="80">
        <f>I184-J184</f>
        <v>-332</v>
      </c>
      <c r="N184" s="87">
        <f>I184/O184</f>
        <v>4047.883577184883</v>
      </c>
      <c r="O184" s="81">
        <v>12.781000000000002</v>
      </c>
      <c r="P184" s="30"/>
      <c r="Q184" s="31"/>
    </row>
    <row r="185" spans="1:15" ht="13.5">
      <c r="A185" s="53"/>
      <c r="B185" s="54"/>
      <c r="C185" s="55"/>
      <c r="D185" s="55"/>
      <c r="E185" s="55"/>
      <c r="F185" s="37"/>
      <c r="G185" s="38"/>
      <c r="H185" s="56"/>
      <c r="I185" s="4"/>
      <c r="J185" s="4"/>
      <c r="K185" s="38"/>
      <c r="L185" s="38"/>
      <c r="M185" s="56"/>
      <c r="N185" s="4"/>
      <c r="O185" s="39"/>
    </row>
    <row r="186" spans="1:15" ht="13.5" customHeight="1">
      <c r="A186" s="53"/>
      <c r="B186" s="54"/>
      <c r="C186" s="133" t="s">
        <v>122</v>
      </c>
      <c r="D186" s="133"/>
      <c r="E186" s="76"/>
      <c r="F186" s="85">
        <v>2392</v>
      </c>
      <c r="G186" s="43">
        <v>2379</v>
      </c>
      <c r="H186" s="75">
        <f aca="true" t="shared" si="24" ref="H186:H198">F186-G186</f>
        <v>13</v>
      </c>
      <c r="I186" s="86">
        <f aca="true" t="shared" si="25" ref="I186:I198">K186+L186</f>
        <v>5363</v>
      </c>
      <c r="J186" s="3">
        <v>5444</v>
      </c>
      <c r="K186" s="86">
        <v>2709</v>
      </c>
      <c r="L186" s="86">
        <v>2654</v>
      </c>
      <c r="M186" s="35">
        <f aca="true" t="shared" si="26" ref="M186:M198">I186-J186</f>
        <v>-81</v>
      </c>
      <c r="N186" s="86">
        <f aca="true" t="shared" si="27" ref="N186:N198">I186/O186</f>
        <v>7716.546762589928</v>
      </c>
      <c r="O186" s="42">
        <v>0.695</v>
      </c>
    </row>
    <row r="187" spans="1:15" ht="13.5">
      <c r="A187" s="53"/>
      <c r="B187" s="54"/>
      <c r="C187" s="133" t="s">
        <v>123</v>
      </c>
      <c r="D187" s="133"/>
      <c r="E187" s="76"/>
      <c r="F187" s="85">
        <v>1513</v>
      </c>
      <c r="G187" s="43">
        <v>1514</v>
      </c>
      <c r="H187" s="75">
        <f t="shared" si="24"/>
        <v>-1</v>
      </c>
      <c r="I187" s="86">
        <f t="shared" si="25"/>
        <v>3684</v>
      </c>
      <c r="J187" s="3">
        <v>3712</v>
      </c>
      <c r="K187" s="86">
        <v>1839</v>
      </c>
      <c r="L187" s="86">
        <v>1845</v>
      </c>
      <c r="M187" s="35">
        <f t="shared" si="26"/>
        <v>-28</v>
      </c>
      <c r="N187" s="86">
        <f t="shared" si="27"/>
        <v>5362.445414847161</v>
      </c>
      <c r="O187" s="42">
        <v>0.687</v>
      </c>
    </row>
    <row r="188" spans="1:15" ht="13.5" customHeight="1">
      <c r="A188" s="53"/>
      <c r="B188" s="54"/>
      <c r="C188" s="133" t="s">
        <v>124</v>
      </c>
      <c r="D188" s="133"/>
      <c r="E188" s="76"/>
      <c r="F188" s="85">
        <v>2523</v>
      </c>
      <c r="G188" s="43">
        <v>2498</v>
      </c>
      <c r="H188" s="75">
        <f t="shared" si="24"/>
        <v>25</v>
      </c>
      <c r="I188" s="86">
        <f t="shared" si="25"/>
        <v>5187</v>
      </c>
      <c r="J188" s="3">
        <v>5174</v>
      </c>
      <c r="K188" s="86">
        <v>2599</v>
      </c>
      <c r="L188" s="86">
        <v>2588</v>
      </c>
      <c r="M188" s="35">
        <f t="shared" si="26"/>
        <v>13</v>
      </c>
      <c r="N188" s="86">
        <f t="shared" si="27"/>
        <v>8761.824324324325</v>
      </c>
      <c r="O188" s="42">
        <v>0.592</v>
      </c>
    </row>
    <row r="189" spans="1:15" ht="13.5" customHeight="1">
      <c r="A189" s="53"/>
      <c r="B189" s="54"/>
      <c r="C189" s="133" t="s">
        <v>125</v>
      </c>
      <c r="D189" s="133"/>
      <c r="E189" s="76"/>
      <c r="F189" s="85">
        <v>1302</v>
      </c>
      <c r="G189" s="43">
        <v>1273</v>
      </c>
      <c r="H189" s="75">
        <f t="shared" si="24"/>
        <v>29</v>
      </c>
      <c r="I189" s="86">
        <f t="shared" si="25"/>
        <v>2773</v>
      </c>
      <c r="J189" s="3">
        <v>2781</v>
      </c>
      <c r="K189" s="86">
        <v>1434</v>
      </c>
      <c r="L189" s="86">
        <v>1339</v>
      </c>
      <c r="M189" s="35">
        <f t="shared" si="26"/>
        <v>-8</v>
      </c>
      <c r="N189" s="86">
        <f t="shared" si="27"/>
        <v>7811.267605633803</v>
      </c>
      <c r="O189" s="42">
        <v>0.355</v>
      </c>
    </row>
    <row r="190" spans="1:15" ht="13.5" customHeight="1">
      <c r="A190" s="53"/>
      <c r="B190" s="54"/>
      <c r="C190" s="133" t="s">
        <v>126</v>
      </c>
      <c r="D190" s="133"/>
      <c r="E190" s="76"/>
      <c r="F190" s="85">
        <v>861</v>
      </c>
      <c r="G190" s="43">
        <v>855</v>
      </c>
      <c r="H190" s="75">
        <f t="shared" si="24"/>
        <v>6</v>
      </c>
      <c r="I190" s="86">
        <f t="shared" si="25"/>
        <v>1877</v>
      </c>
      <c r="J190" s="3">
        <v>1884</v>
      </c>
      <c r="K190" s="86">
        <v>911</v>
      </c>
      <c r="L190" s="86">
        <v>966</v>
      </c>
      <c r="M190" s="35">
        <f t="shared" si="26"/>
        <v>-7</v>
      </c>
      <c r="N190" s="86">
        <f t="shared" si="27"/>
        <v>6154.098360655737</v>
      </c>
      <c r="O190" s="42">
        <v>0.305</v>
      </c>
    </row>
    <row r="191" spans="1:15" ht="13.5" customHeight="1">
      <c r="A191" s="53"/>
      <c r="B191" s="54"/>
      <c r="C191" s="133" t="s">
        <v>127</v>
      </c>
      <c r="D191" s="133"/>
      <c r="E191" s="76"/>
      <c r="F191" s="85">
        <v>1536</v>
      </c>
      <c r="G191" s="43">
        <v>1571</v>
      </c>
      <c r="H191" s="75">
        <f t="shared" si="24"/>
        <v>-35</v>
      </c>
      <c r="I191" s="86">
        <f t="shared" si="25"/>
        <v>3228</v>
      </c>
      <c r="J191" s="3">
        <v>3314</v>
      </c>
      <c r="K191" s="86">
        <v>1606</v>
      </c>
      <c r="L191" s="86">
        <v>1622</v>
      </c>
      <c r="M191" s="35">
        <f t="shared" si="26"/>
        <v>-86</v>
      </c>
      <c r="N191" s="86">
        <f t="shared" si="27"/>
        <v>7506.976744186047</v>
      </c>
      <c r="O191" s="42">
        <v>0.43</v>
      </c>
    </row>
    <row r="192" spans="1:15" ht="13.5" customHeight="1">
      <c r="A192" s="53"/>
      <c r="B192" s="54"/>
      <c r="C192" s="133" t="s">
        <v>128</v>
      </c>
      <c r="D192" s="133"/>
      <c r="E192" s="76"/>
      <c r="F192" s="85">
        <v>5171</v>
      </c>
      <c r="G192" s="43">
        <v>5148</v>
      </c>
      <c r="H192" s="75">
        <f t="shared" si="24"/>
        <v>23</v>
      </c>
      <c r="I192" s="86">
        <f t="shared" si="25"/>
        <v>10920</v>
      </c>
      <c r="J192" s="3">
        <v>11009</v>
      </c>
      <c r="K192" s="86">
        <v>5433</v>
      </c>
      <c r="L192" s="86">
        <v>5487</v>
      </c>
      <c r="M192" s="35">
        <f t="shared" si="26"/>
        <v>-89</v>
      </c>
      <c r="N192" s="86">
        <f t="shared" si="27"/>
        <v>8297.87234042553</v>
      </c>
      <c r="O192" s="42">
        <v>1.316</v>
      </c>
    </row>
    <row r="193" spans="1:15" ht="13.5" customHeight="1">
      <c r="A193" s="53"/>
      <c r="B193" s="54"/>
      <c r="C193" s="133" t="s">
        <v>129</v>
      </c>
      <c r="D193" s="133"/>
      <c r="E193" s="76"/>
      <c r="F193" s="85">
        <v>1891</v>
      </c>
      <c r="G193" s="43">
        <v>1891</v>
      </c>
      <c r="H193" s="75">
        <f t="shared" si="24"/>
        <v>0</v>
      </c>
      <c r="I193" s="86">
        <f t="shared" si="25"/>
        <v>4455</v>
      </c>
      <c r="J193" s="3">
        <v>4476</v>
      </c>
      <c r="K193" s="86">
        <v>2295</v>
      </c>
      <c r="L193" s="86">
        <v>2160</v>
      </c>
      <c r="M193" s="35">
        <f t="shared" si="26"/>
        <v>-21</v>
      </c>
      <c r="N193" s="86">
        <f t="shared" si="27"/>
        <v>4291.907514450867</v>
      </c>
      <c r="O193" s="42">
        <v>1.038</v>
      </c>
    </row>
    <row r="194" spans="1:15" ht="13.5" customHeight="1">
      <c r="A194" s="53"/>
      <c r="B194" s="54"/>
      <c r="C194" s="133" t="s">
        <v>130</v>
      </c>
      <c r="D194" s="133"/>
      <c r="E194" s="76"/>
      <c r="F194" s="85">
        <v>1042</v>
      </c>
      <c r="G194" s="43">
        <v>1034</v>
      </c>
      <c r="H194" s="75">
        <f t="shared" si="24"/>
        <v>8</v>
      </c>
      <c r="I194" s="86">
        <f t="shared" si="25"/>
        <v>2392</v>
      </c>
      <c r="J194" s="3">
        <v>2415</v>
      </c>
      <c r="K194" s="86">
        <v>1200</v>
      </c>
      <c r="L194" s="86">
        <v>1192</v>
      </c>
      <c r="M194" s="35">
        <f t="shared" si="26"/>
        <v>-23</v>
      </c>
      <c r="N194" s="86">
        <f t="shared" si="27"/>
        <v>1346.0889138998311</v>
      </c>
      <c r="O194" s="42">
        <v>1.777</v>
      </c>
    </row>
    <row r="195" spans="1:15" ht="13.5">
      <c r="A195" s="53"/>
      <c r="B195" s="54"/>
      <c r="C195" s="55" t="s">
        <v>131</v>
      </c>
      <c r="D195" s="76" t="s">
        <v>96</v>
      </c>
      <c r="E195" s="55"/>
      <c r="F195" s="85">
        <v>945</v>
      </c>
      <c r="G195" s="43">
        <v>940</v>
      </c>
      <c r="H195" s="75">
        <f t="shared" si="24"/>
        <v>5</v>
      </c>
      <c r="I195" s="86">
        <f t="shared" si="25"/>
        <v>2194</v>
      </c>
      <c r="J195" s="3">
        <v>2211</v>
      </c>
      <c r="K195" s="86">
        <v>1133</v>
      </c>
      <c r="L195" s="86">
        <v>1061</v>
      </c>
      <c r="M195" s="35">
        <f t="shared" si="26"/>
        <v>-17</v>
      </c>
      <c r="N195" s="86">
        <f t="shared" si="27"/>
        <v>3946.0431654676254</v>
      </c>
      <c r="O195" s="42">
        <v>0.556</v>
      </c>
    </row>
    <row r="196" spans="1:15" ht="13.5">
      <c r="A196" s="53"/>
      <c r="B196" s="54"/>
      <c r="C196" s="55"/>
      <c r="D196" s="54"/>
      <c r="E196" s="54"/>
      <c r="F196" s="85"/>
      <c r="G196" s="43" t="s">
        <v>196</v>
      </c>
      <c r="H196" s="75"/>
      <c r="I196" s="86"/>
      <c r="J196" s="3"/>
      <c r="K196" s="86"/>
      <c r="L196" s="86"/>
      <c r="M196" s="35"/>
      <c r="N196" s="86"/>
      <c r="O196" s="42"/>
    </row>
    <row r="197" spans="1:15" ht="13.5">
      <c r="A197" s="53"/>
      <c r="B197" s="54"/>
      <c r="C197" s="55" t="s">
        <v>131</v>
      </c>
      <c r="D197" s="76" t="s">
        <v>94</v>
      </c>
      <c r="E197" s="55"/>
      <c r="F197" s="85">
        <v>2387</v>
      </c>
      <c r="G197" s="43">
        <v>2339</v>
      </c>
      <c r="H197" s="75">
        <f t="shared" si="24"/>
        <v>48</v>
      </c>
      <c r="I197" s="86">
        <f t="shared" si="25"/>
        <v>5982</v>
      </c>
      <c r="J197" s="3">
        <v>5937</v>
      </c>
      <c r="K197" s="86">
        <v>2999</v>
      </c>
      <c r="L197" s="86">
        <v>2983</v>
      </c>
      <c r="M197" s="35">
        <f t="shared" si="26"/>
        <v>45</v>
      </c>
      <c r="N197" s="86">
        <f t="shared" si="27"/>
        <v>3844.473007712082</v>
      </c>
      <c r="O197" s="42">
        <v>1.556</v>
      </c>
    </row>
    <row r="198" spans="1:15" ht="13.5">
      <c r="A198" s="53"/>
      <c r="B198" s="54"/>
      <c r="C198" s="55" t="s">
        <v>131</v>
      </c>
      <c r="D198" s="76" t="s">
        <v>132</v>
      </c>
      <c r="E198" s="55"/>
      <c r="F198" s="85">
        <v>1693</v>
      </c>
      <c r="G198" s="43">
        <v>1684</v>
      </c>
      <c r="H198" s="75">
        <f t="shared" si="24"/>
        <v>9</v>
      </c>
      <c r="I198" s="86">
        <f t="shared" si="25"/>
        <v>3681</v>
      </c>
      <c r="J198" s="3">
        <v>3711</v>
      </c>
      <c r="K198" s="86">
        <v>1779</v>
      </c>
      <c r="L198" s="86">
        <v>1902</v>
      </c>
      <c r="M198" s="35">
        <f t="shared" si="26"/>
        <v>-30</v>
      </c>
      <c r="N198" s="86">
        <f t="shared" si="27"/>
        <v>1059.585492227979</v>
      </c>
      <c r="O198" s="42">
        <v>3.474</v>
      </c>
    </row>
    <row r="199" spans="1:15" ht="13.5">
      <c r="A199" s="53"/>
      <c r="B199" s="54"/>
      <c r="C199" s="55"/>
      <c r="D199" s="55"/>
      <c r="E199" s="55"/>
      <c r="F199" s="37"/>
      <c r="G199" s="38"/>
      <c r="H199" s="56"/>
      <c r="I199" s="4"/>
      <c r="J199" s="4"/>
      <c r="K199" s="38"/>
      <c r="L199" s="38"/>
      <c r="M199" s="56"/>
      <c r="N199" s="4"/>
      <c r="O199" s="39"/>
    </row>
    <row r="200" spans="1:17" s="32" customFormat="1" ht="13.5" customHeight="1">
      <c r="A200" s="57"/>
      <c r="B200" s="134" t="s">
        <v>133</v>
      </c>
      <c r="C200" s="134"/>
      <c r="D200" s="134"/>
      <c r="E200" s="77"/>
      <c r="F200" s="82">
        <f>SUM(F202:F205)</f>
        <v>6371</v>
      </c>
      <c r="G200" s="80">
        <v>6298</v>
      </c>
      <c r="H200" s="80">
        <f>F200-G200</f>
        <v>73</v>
      </c>
      <c r="I200" s="87">
        <f>K200+L200</f>
        <v>13947</v>
      </c>
      <c r="J200" s="87">
        <v>13969</v>
      </c>
      <c r="K200" s="87">
        <f>SUM(K202:K205)</f>
        <v>7036</v>
      </c>
      <c r="L200" s="87">
        <f>SUM(L202:L205)</f>
        <v>6911</v>
      </c>
      <c r="M200" s="80">
        <f>I200-J200</f>
        <v>-22</v>
      </c>
      <c r="N200" s="87">
        <f>I200/O200</f>
        <v>374.08470348416165</v>
      </c>
      <c r="O200" s="81">
        <v>37.283</v>
      </c>
      <c r="P200" s="30"/>
      <c r="Q200" s="31"/>
    </row>
    <row r="201" spans="1:15" ht="13.5">
      <c r="A201" s="53"/>
      <c r="B201" s="54"/>
      <c r="C201" s="55"/>
      <c r="D201" s="55"/>
      <c r="E201" s="55"/>
      <c r="F201" s="37"/>
      <c r="G201" s="38"/>
      <c r="H201" s="56"/>
      <c r="I201" s="4"/>
      <c r="J201" s="4"/>
      <c r="K201" s="38"/>
      <c r="L201" s="38"/>
      <c r="M201" s="56"/>
      <c r="N201" s="4"/>
      <c r="O201" s="39"/>
    </row>
    <row r="202" spans="1:15" ht="13.5" customHeight="1">
      <c r="A202" s="53"/>
      <c r="B202" s="54"/>
      <c r="C202" s="133" t="s">
        <v>134</v>
      </c>
      <c r="D202" s="133"/>
      <c r="E202" s="76"/>
      <c r="F202" s="85">
        <v>3090</v>
      </c>
      <c r="G202" s="43">
        <v>3044</v>
      </c>
      <c r="H202" s="75">
        <f>F202-G202</f>
        <v>46</v>
      </c>
      <c r="I202" s="86">
        <f>K202+L202</f>
        <v>7142</v>
      </c>
      <c r="J202" s="3">
        <v>7124</v>
      </c>
      <c r="K202" s="86">
        <v>3555</v>
      </c>
      <c r="L202" s="86">
        <v>3587</v>
      </c>
      <c r="M202" s="35">
        <f>I202-J202</f>
        <v>18</v>
      </c>
      <c r="N202" s="86">
        <f>I202/O202</f>
        <v>1263.1765122037496</v>
      </c>
      <c r="O202" s="42">
        <v>5.654</v>
      </c>
    </row>
    <row r="203" spans="1:15" ht="13.5" customHeight="1">
      <c r="A203" s="53"/>
      <c r="B203" s="54"/>
      <c r="C203" s="133" t="s">
        <v>135</v>
      </c>
      <c r="D203" s="133"/>
      <c r="E203" s="76"/>
      <c r="F203" s="85">
        <v>372</v>
      </c>
      <c r="G203" s="43">
        <v>377</v>
      </c>
      <c r="H203" s="75">
        <f>F203-G203</f>
        <v>-5</v>
      </c>
      <c r="I203" s="86">
        <f>K203+L203</f>
        <v>765</v>
      </c>
      <c r="J203" s="3">
        <v>793</v>
      </c>
      <c r="K203" s="86">
        <v>393</v>
      </c>
      <c r="L203" s="86">
        <v>372</v>
      </c>
      <c r="M203" s="35">
        <f>I203-J203</f>
        <v>-28</v>
      </c>
      <c r="N203" s="86">
        <f>I203/O203</f>
        <v>33.45285989155151</v>
      </c>
      <c r="O203" s="42">
        <v>22.868</v>
      </c>
    </row>
    <row r="204" spans="1:15" ht="13.5" customHeight="1">
      <c r="A204" s="53"/>
      <c r="B204" s="54"/>
      <c r="C204" s="133" t="s">
        <v>136</v>
      </c>
      <c r="D204" s="133"/>
      <c r="E204" s="76"/>
      <c r="F204" s="85">
        <v>2801</v>
      </c>
      <c r="G204" s="43">
        <v>2766</v>
      </c>
      <c r="H204" s="75">
        <f>F204-G204</f>
        <v>35</v>
      </c>
      <c r="I204" s="86">
        <f>K204+L204</f>
        <v>5818</v>
      </c>
      <c r="J204" s="3">
        <v>5817</v>
      </c>
      <c r="K204" s="86">
        <v>2973</v>
      </c>
      <c r="L204" s="86">
        <v>2845</v>
      </c>
      <c r="M204" s="35">
        <f>I204-J204</f>
        <v>1</v>
      </c>
      <c r="N204" s="86">
        <f>I204/O204</f>
        <v>2524.0780911062907</v>
      </c>
      <c r="O204" s="42">
        <v>2.305</v>
      </c>
    </row>
    <row r="205" spans="1:15" ht="13.5" customHeight="1">
      <c r="A205" s="53"/>
      <c r="B205" s="54"/>
      <c r="C205" s="133" t="s">
        <v>137</v>
      </c>
      <c r="D205" s="133"/>
      <c r="E205" s="76"/>
      <c r="F205" s="85">
        <v>108</v>
      </c>
      <c r="G205" s="43">
        <v>111</v>
      </c>
      <c r="H205" s="75">
        <f>F205-G205</f>
        <v>-3</v>
      </c>
      <c r="I205" s="86">
        <f>K205+L205</f>
        <v>222</v>
      </c>
      <c r="J205" s="3">
        <v>235</v>
      </c>
      <c r="K205" s="86">
        <v>115</v>
      </c>
      <c r="L205" s="86">
        <v>107</v>
      </c>
      <c r="M205" s="35">
        <f>I205-J205</f>
        <v>-13</v>
      </c>
      <c r="N205" s="86">
        <f>I205/O205</f>
        <v>34.386617100371744</v>
      </c>
      <c r="O205" s="42">
        <v>6.456</v>
      </c>
    </row>
    <row r="206" spans="1:15" ht="13.5">
      <c r="A206" s="53"/>
      <c r="B206" s="54"/>
      <c r="C206" s="55"/>
      <c r="D206" s="55"/>
      <c r="E206" s="55"/>
      <c r="F206" s="37"/>
      <c r="G206" s="38"/>
      <c r="H206" s="56"/>
      <c r="I206" s="4"/>
      <c r="J206" s="4"/>
      <c r="K206" s="38"/>
      <c r="L206" s="38"/>
      <c r="M206" s="56"/>
      <c r="N206" s="4"/>
      <c r="O206" s="39"/>
    </row>
    <row r="207" spans="1:17" s="32" customFormat="1" ht="13.5" customHeight="1">
      <c r="A207" s="57"/>
      <c r="B207" s="134" t="s">
        <v>138</v>
      </c>
      <c r="C207" s="134"/>
      <c r="D207" s="134"/>
      <c r="E207" s="77"/>
      <c r="F207" s="82">
        <f>SUM(F209:F213)</f>
        <v>14941</v>
      </c>
      <c r="G207" s="80">
        <v>14816</v>
      </c>
      <c r="H207" s="80">
        <f>F207-G207</f>
        <v>125</v>
      </c>
      <c r="I207" s="87">
        <f>K207+L207</f>
        <v>31750</v>
      </c>
      <c r="J207" s="87">
        <v>31854</v>
      </c>
      <c r="K207" s="87">
        <f>SUM(K209:K213)</f>
        <v>15769</v>
      </c>
      <c r="L207" s="87">
        <f>SUM(L209:L213)</f>
        <v>15981</v>
      </c>
      <c r="M207" s="80">
        <f>I207-J207</f>
        <v>-104</v>
      </c>
      <c r="N207" s="87">
        <f>I207/O207</f>
        <v>1307.12227254014</v>
      </c>
      <c r="O207" s="81">
        <v>24.29</v>
      </c>
      <c r="P207" s="30"/>
      <c r="Q207" s="31"/>
    </row>
    <row r="208" spans="1:15" ht="13.5">
      <c r="A208" s="53"/>
      <c r="B208" s="54"/>
      <c r="C208" s="55"/>
      <c r="D208" s="55"/>
      <c r="E208" s="55"/>
      <c r="F208" s="37"/>
      <c r="G208" s="38"/>
      <c r="H208" s="56"/>
      <c r="I208" s="4"/>
      <c r="J208" s="4"/>
      <c r="K208" s="38"/>
      <c r="L208" s="38"/>
      <c r="M208" s="56"/>
      <c r="N208" s="4"/>
      <c r="O208" s="39"/>
    </row>
    <row r="209" spans="1:15" ht="13.5" customHeight="1">
      <c r="A209" s="53"/>
      <c r="B209" s="54"/>
      <c r="C209" s="133" t="s">
        <v>139</v>
      </c>
      <c r="D209" s="133"/>
      <c r="E209" s="76"/>
      <c r="F209" s="85">
        <v>5477</v>
      </c>
      <c r="G209" s="43">
        <v>5400</v>
      </c>
      <c r="H209" s="75">
        <f>F209-G209</f>
        <v>77</v>
      </c>
      <c r="I209" s="86">
        <f>K209+L209</f>
        <v>12257</v>
      </c>
      <c r="J209" s="3">
        <v>12246</v>
      </c>
      <c r="K209" s="86">
        <v>6157</v>
      </c>
      <c r="L209" s="86">
        <v>6100</v>
      </c>
      <c r="M209" s="35">
        <f>I209-J209</f>
        <v>11</v>
      </c>
      <c r="N209" s="86">
        <f>I209/O209</f>
        <v>2447.9728380267625</v>
      </c>
      <c r="O209" s="42">
        <v>5.007</v>
      </c>
    </row>
    <row r="210" spans="1:15" ht="13.5" customHeight="1">
      <c r="A210" s="53"/>
      <c r="B210" s="54"/>
      <c r="C210" s="133" t="s">
        <v>140</v>
      </c>
      <c r="D210" s="133"/>
      <c r="E210" s="76"/>
      <c r="F210" s="85">
        <v>749</v>
      </c>
      <c r="G210" s="43">
        <v>748</v>
      </c>
      <c r="H210" s="75">
        <f>F210-G210</f>
        <v>1</v>
      </c>
      <c r="I210" s="86">
        <f>K210+L210</f>
        <v>1558</v>
      </c>
      <c r="J210" s="3">
        <v>1604</v>
      </c>
      <c r="K210" s="86">
        <v>774</v>
      </c>
      <c r="L210" s="86">
        <v>784</v>
      </c>
      <c r="M210" s="35">
        <f>I210-J210</f>
        <v>-46</v>
      </c>
      <c r="N210" s="86">
        <f>I210/O210</f>
        <v>196.19695252487094</v>
      </c>
      <c r="O210" s="42">
        <v>7.941</v>
      </c>
    </row>
    <row r="211" spans="1:15" ht="13.5" customHeight="1">
      <c r="A211" s="53"/>
      <c r="B211" s="54"/>
      <c r="C211" s="133" t="s">
        <v>141</v>
      </c>
      <c r="D211" s="133"/>
      <c r="E211" s="76"/>
      <c r="F211" s="85">
        <v>3142</v>
      </c>
      <c r="G211" s="43">
        <v>3134</v>
      </c>
      <c r="H211" s="75">
        <f>F211-G211</f>
        <v>8</v>
      </c>
      <c r="I211" s="86">
        <f>K211+L211</f>
        <v>6501</v>
      </c>
      <c r="J211" s="3">
        <v>6524</v>
      </c>
      <c r="K211" s="86">
        <v>3223</v>
      </c>
      <c r="L211" s="86">
        <v>3278</v>
      </c>
      <c r="M211" s="35">
        <f>I211-J211</f>
        <v>-23</v>
      </c>
      <c r="N211" s="86">
        <f>I211/O211</f>
        <v>2678.6155747836833</v>
      </c>
      <c r="O211" s="42">
        <v>2.427</v>
      </c>
    </row>
    <row r="212" spans="1:15" ht="13.5" customHeight="1">
      <c r="A212" s="53"/>
      <c r="B212" s="54"/>
      <c r="C212" s="133" t="s">
        <v>142</v>
      </c>
      <c r="D212" s="133"/>
      <c r="E212" s="76"/>
      <c r="F212" s="85">
        <v>3909</v>
      </c>
      <c r="G212" s="43">
        <v>3852</v>
      </c>
      <c r="H212" s="75">
        <f>F212-G212</f>
        <v>57</v>
      </c>
      <c r="I212" s="86">
        <f>K212+L212</f>
        <v>8648</v>
      </c>
      <c r="J212" s="3">
        <v>8638</v>
      </c>
      <c r="K212" s="86">
        <v>4304</v>
      </c>
      <c r="L212" s="86">
        <v>4344</v>
      </c>
      <c r="M212" s="35">
        <f>I212-J212</f>
        <v>10</v>
      </c>
      <c r="N212" s="86">
        <f>I212/O212</f>
        <v>5325.12315270936</v>
      </c>
      <c r="O212" s="42">
        <v>1.624</v>
      </c>
    </row>
    <row r="213" spans="1:15" ht="13.5" customHeight="1">
      <c r="A213" s="53"/>
      <c r="B213" s="54"/>
      <c r="C213" s="133" t="s">
        <v>143</v>
      </c>
      <c r="D213" s="133"/>
      <c r="E213" s="76"/>
      <c r="F213" s="85">
        <v>1664</v>
      </c>
      <c r="G213" s="43">
        <v>1682</v>
      </c>
      <c r="H213" s="75">
        <f>F213-G213</f>
        <v>-18</v>
      </c>
      <c r="I213" s="86">
        <f>K213+L213</f>
        <v>2786</v>
      </c>
      <c r="J213" s="3">
        <v>2842</v>
      </c>
      <c r="K213" s="86">
        <v>1311</v>
      </c>
      <c r="L213" s="86">
        <v>1475</v>
      </c>
      <c r="M213" s="35">
        <f>I213-J213</f>
        <v>-56</v>
      </c>
      <c r="N213" s="86">
        <f>I213/O213</f>
        <v>382.11493622274037</v>
      </c>
      <c r="O213" s="42">
        <v>7.291</v>
      </c>
    </row>
    <row r="214" spans="1:15" ht="13.5">
      <c r="A214" s="53"/>
      <c r="B214" s="54"/>
      <c r="C214" s="55"/>
      <c r="D214" s="55"/>
      <c r="E214" s="55"/>
      <c r="F214" s="37"/>
      <c r="G214" s="38"/>
      <c r="H214" s="56"/>
      <c r="I214" s="4"/>
      <c r="J214" s="4"/>
      <c r="K214" s="38"/>
      <c r="L214" s="38"/>
      <c r="M214" s="56"/>
      <c r="N214" s="4"/>
      <c r="O214" s="39"/>
    </row>
    <row r="215" spans="1:17" s="32" customFormat="1" ht="13.5" customHeight="1">
      <c r="A215" s="57"/>
      <c r="B215" s="134" t="s">
        <v>144</v>
      </c>
      <c r="C215" s="134"/>
      <c r="D215" s="134"/>
      <c r="E215" s="77"/>
      <c r="F215" s="82">
        <f>SUM(F217,F227:F242)</f>
        <v>8742</v>
      </c>
      <c r="G215" s="80">
        <v>8563</v>
      </c>
      <c r="H215" s="80">
        <f>F215-G215</f>
        <v>179</v>
      </c>
      <c r="I215" s="87">
        <f>K215+L215</f>
        <v>14756</v>
      </c>
      <c r="J215" s="87">
        <v>14621</v>
      </c>
      <c r="K215" s="87">
        <f>SUM(K217,K227:K242)</f>
        <v>7642</v>
      </c>
      <c r="L215" s="87">
        <f>SUM(L217,L227:L242)</f>
        <v>7114</v>
      </c>
      <c r="M215" s="80">
        <f>I215-J215</f>
        <v>135</v>
      </c>
      <c r="N215" s="87">
        <f>I215/O215</f>
        <v>1016.6035136066138</v>
      </c>
      <c r="O215" s="81">
        <v>14.515</v>
      </c>
      <c r="P215" s="30"/>
      <c r="Q215" s="31"/>
    </row>
    <row r="216" spans="1:17" s="32" customFormat="1" ht="13.5" customHeight="1">
      <c r="A216" s="24"/>
      <c r="B216" s="25"/>
      <c r="C216" s="25"/>
      <c r="D216" s="25"/>
      <c r="E216" s="25"/>
      <c r="F216" s="79"/>
      <c r="G216" s="65"/>
      <c r="H216" s="56"/>
      <c r="I216" s="65"/>
      <c r="J216" s="65"/>
      <c r="K216" s="65"/>
      <c r="L216" s="65"/>
      <c r="M216" s="56"/>
      <c r="N216" s="65"/>
      <c r="O216" s="28"/>
      <c r="P216" s="30"/>
      <c r="Q216" s="31"/>
    </row>
    <row r="217" spans="1:15" ht="13.5" customHeight="1">
      <c r="A217" s="10"/>
      <c r="B217" s="33"/>
      <c r="C217" s="125" t="s">
        <v>145</v>
      </c>
      <c r="D217" s="125"/>
      <c r="E217" s="40"/>
      <c r="F217" s="85">
        <v>56</v>
      </c>
      <c r="G217" s="88">
        <v>52</v>
      </c>
      <c r="H217" s="75">
        <f>F217-G217</f>
        <v>4</v>
      </c>
      <c r="I217" s="86">
        <f>K217+L217</f>
        <v>104</v>
      </c>
      <c r="J217" s="3">
        <v>104</v>
      </c>
      <c r="K217" s="86">
        <v>65</v>
      </c>
      <c r="L217" s="86">
        <v>39</v>
      </c>
      <c r="M217" s="35">
        <f>I217-J217</f>
        <v>0</v>
      </c>
      <c r="N217" s="86">
        <f>I217/O217</f>
        <v>562.1621621621622</v>
      </c>
      <c r="O217" s="42">
        <v>0.185</v>
      </c>
    </row>
    <row r="218" spans="1:9" ht="6.75" customHeight="1">
      <c r="A218" s="10"/>
      <c r="B218" s="10"/>
      <c r="C218" s="10"/>
      <c r="D218" s="10"/>
      <c r="E218" s="66"/>
      <c r="I218" s="67"/>
    </row>
    <row r="219" spans="1:15" ht="18" customHeight="1">
      <c r="A219" s="127" t="s">
        <v>190</v>
      </c>
      <c r="B219" s="141"/>
      <c r="C219" s="141"/>
      <c r="D219" s="141"/>
      <c r="E219" s="141"/>
      <c r="F219" s="141"/>
      <c r="G219" s="141"/>
      <c r="H219" s="142"/>
      <c r="I219" s="142"/>
      <c r="J219" s="142"/>
      <c r="K219" s="142"/>
      <c r="L219" s="142"/>
      <c r="M219" s="142"/>
      <c r="N219" s="138"/>
      <c r="O219" s="138"/>
    </row>
    <row r="220" spans="1:5" ht="18" customHeight="1">
      <c r="A220" s="10"/>
      <c r="B220" s="10"/>
      <c r="C220" s="48"/>
      <c r="D220" s="48"/>
      <c r="E220" s="48"/>
    </row>
    <row r="221" spans="1:5" ht="4.5" customHeight="1" thickBot="1">
      <c r="A221" s="10"/>
      <c r="B221" s="10"/>
      <c r="C221" s="10"/>
      <c r="D221" s="10"/>
      <c r="E221" s="10"/>
    </row>
    <row r="222" spans="1:17" s="6" customFormat="1" ht="14.25" customHeight="1">
      <c r="A222" s="13"/>
      <c r="B222" s="104" t="s">
        <v>0</v>
      </c>
      <c r="C222" s="104"/>
      <c r="D222" s="104"/>
      <c r="E222" s="14"/>
      <c r="F222" s="107" t="s">
        <v>146</v>
      </c>
      <c r="G222" s="129" t="s">
        <v>1</v>
      </c>
      <c r="H222" s="111" t="s">
        <v>2</v>
      </c>
      <c r="I222" s="107" t="s">
        <v>147</v>
      </c>
      <c r="J222" s="107"/>
      <c r="K222" s="114"/>
      <c r="L222" s="114"/>
      <c r="M222" s="114"/>
      <c r="N222" s="115" t="s">
        <v>148</v>
      </c>
      <c r="O222" s="130" t="s">
        <v>149</v>
      </c>
      <c r="P222" s="9"/>
      <c r="Q222" s="9"/>
    </row>
    <row r="223" spans="1:17" s="6" customFormat="1" ht="14.25" customHeight="1">
      <c r="A223" s="15"/>
      <c r="B223" s="105"/>
      <c r="C223" s="105"/>
      <c r="D223" s="105"/>
      <c r="E223" s="16"/>
      <c r="F223" s="108"/>
      <c r="G223" s="108"/>
      <c r="H223" s="112"/>
      <c r="I223" s="108"/>
      <c r="J223" s="108"/>
      <c r="K223" s="108"/>
      <c r="L223" s="108"/>
      <c r="M223" s="108"/>
      <c r="N223" s="116"/>
      <c r="O223" s="131"/>
      <c r="P223" s="9"/>
      <c r="Q223" s="9"/>
    </row>
    <row r="224" spans="1:17" s="6" customFormat="1" ht="14.25" customHeight="1">
      <c r="A224" s="15"/>
      <c r="B224" s="105"/>
      <c r="C224" s="105"/>
      <c r="D224" s="105"/>
      <c r="E224" s="16"/>
      <c r="F224" s="108"/>
      <c r="G224" s="108"/>
      <c r="H224" s="112"/>
      <c r="I224" s="120" t="s">
        <v>150</v>
      </c>
      <c r="J224" s="132" t="s">
        <v>3</v>
      </c>
      <c r="K224" s="120" t="s">
        <v>151</v>
      </c>
      <c r="L224" s="120" t="s">
        <v>152</v>
      </c>
      <c r="M224" s="120" t="s">
        <v>153</v>
      </c>
      <c r="N224" s="116"/>
      <c r="O224" s="131"/>
      <c r="P224" s="9"/>
      <c r="Q224" s="9"/>
    </row>
    <row r="225" spans="1:17" s="6" customFormat="1" ht="14.25" customHeight="1">
      <c r="A225" s="17"/>
      <c r="B225" s="106"/>
      <c r="C225" s="106"/>
      <c r="D225" s="106"/>
      <c r="E225" s="18"/>
      <c r="F225" s="108"/>
      <c r="G225" s="108"/>
      <c r="H225" s="113"/>
      <c r="I225" s="108"/>
      <c r="J225" s="113"/>
      <c r="K225" s="108"/>
      <c r="L225" s="108"/>
      <c r="M225" s="108"/>
      <c r="N225" s="117"/>
      <c r="O225" s="131"/>
      <c r="P225" s="9"/>
      <c r="Q225" s="9"/>
    </row>
    <row r="226" spans="1:15" ht="6.75" customHeight="1">
      <c r="A226" s="10"/>
      <c r="B226" s="19"/>
      <c r="C226" s="20"/>
      <c r="D226" s="20"/>
      <c r="E226" s="20"/>
      <c r="F226" s="21"/>
      <c r="G226" s="22"/>
      <c r="H226" s="5"/>
      <c r="I226" s="22"/>
      <c r="J226" s="22"/>
      <c r="K226" s="22"/>
      <c r="L226" s="22"/>
      <c r="M226" s="5"/>
      <c r="N226" s="22"/>
      <c r="O226" s="23"/>
    </row>
    <row r="227" spans="1:15" ht="12.75" customHeight="1">
      <c r="A227" s="10"/>
      <c r="B227" s="33"/>
      <c r="C227" s="125" t="s">
        <v>154</v>
      </c>
      <c r="D227" s="125"/>
      <c r="E227" s="40"/>
      <c r="F227" s="85">
        <v>1155</v>
      </c>
      <c r="G227" s="43">
        <v>1148</v>
      </c>
      <c r="H227" s="75">
        <f aca="true" t="shared" si="28" ref="H227:H242">F227-G227</f>
        <v>7</v>
      </c>
      <c r="I227" s="86">
        <f aca="true" t="shared" si="29" ref="I227:I242">K227+L227</f>
        <v>1941</v>
      </c>
      <c r="J227" s="3">
        <v>1938</v>
      </c>
      <c r="K227" s="86">
        <v>1080</v>
      </c>
      <c r="L227" s="86">
        <v>861</v>
      </c>
      <c r="M227" s="35">
        <f aca="true" t="shared" si="30" ref="M227:M242">I227-J227</f>
        <v>3</v>
      </c>
      <c r="N227" s="86">
        <f aca="true" t="shared" si="31" ref="N227:N242">I227/O227</f>
        <v>2684.647302904564</v>
      </c>
      <c r="O227" s="42">
        <v>0.723</v>
      </c>
    </row>
    <row r="228" spans="1:15" ht="12.75" customHeight="1">
      <c r="A228" s="10"/>
      <c r="B228" s="33"/>
      <c r="C228" s="40" t="s">
        <v>155</v>
      </c>
      <c r="D228" s="40" t="s">
        <v>83</v>
      </c>
      <c r="E228" s="7"/>
      <c r="F228" s="85">
        <v>602</v>
      </c>
      <c r="G228" s="43">
        <v>733</v>
      </c>
      <c r="H228" s="75">
        <f t="shared" si="28"/>
        <v>-131</v>
      </c>
      <c r="I228" s="86">
        <f t="shared" si="29"/>
        <v>828</v>
      </c>
      <c r="J228" s="3">
        <v>968</v>
      </c>
      <c r="K228" s="86">
        <v>490</v>
      </c>
      <c r="L228" s="86">
        <v>338</v>
      </c>
      <c r="M228" s="35">
        <f t="shared" si="30"/>
        <v>-140</v>
      </c>
      <c r="N228" s="86">
        <f t="shared" si="31"/>
        <v>1146.814404432133</v>
      </c>
      <c r="O228" s="42">
        <v>0.722</v>
      </c>
    </row>
    <row r="229" spans="1:15" ht="12.75" customHeight="1">
      <c r="A229" s="10"/>
      <c r="B229" s="33"/>
      <c r="C229" s="40" t="s">
        <v>155</v>
      </c>
      <c r="D229" s="40" t="s">
        <v>77</v>
      </c>
      <c r="E229" s="7"/>
      <c r="F229" s="85">
        <v>425</v>
      </c>
      <c r="G229" s="43">
        <v>410</v>
      </c>
      <c r="H229" s="75">
        <f t="shared" si="28"/>
        <v>15</v>
      </c>
      <c r="I229" s="86">
        <f t="shared" si="29"/>
        <v>643</v>
      </c>
      <c r="J229" s="3">
        <v>626</v>
      </c>
      <c r="K229" s="86">
        <v>302</v>
      </c>
      <c r="L229" s="86">
        <v>341</v>
      </c>
      <c r="M229" s="35">
        <f t="shared" si="30"/>
        <v>17</v>
      </c>
      <c r="N229" s="86">
        <f t="shared" si="31"/>
        <v>1435.267857142857</v>
      </c>
      <c r="O229" s="42">
        <v>0.448</v>
      </c>
    </row>
    <row r="230" spans="1:15" ht="12.75" customHeight="1">
      <c r="A230" s="10"/>
      <c r="B230" s="33"/>
      <c r="C230" s="125" t="s">
        <v>156</v>
      </c>
      <c r="D230" s="125"/>
      <c r="E230" s="40"/>
      <c r="F230" s="85">
        <v>171</v>
      </c>
      <c r="G230" s="43">
        <v>172</v>
      </c>
      <c r="H230" s="75">
        <f t="shared" si="28"/>
        <v>-1</v>
      </c>
      <c r="I230" s="86">
        <f t="shared" si="29"/>
        <v>320</v>
      </c>
      <c r="J230" s="3">
        <v>315</v>
      </c>
      <c r="K230" s="86">
        <v>144</v>
      </c>
      <c r="L230" s="86">
        <v>176</v>
      </c>
      <c r="M230" s="35">
        <f t="shared" si="30"/>
        <v>5</v>
      </c>
      <c r="N230" s="86">
        <f t="shared" si="31"/>
        <v>688.1720430107526</v>
      </c>
      <c r="O230" s="42">
        <v>0.465</v>
      </c>
    </row>
    <row r="231" spans="1:15" ht="12.75" customHeight="1">
      <c r="A231" s="10"/>
      <c r="B231" s="33"/>
      <c r="C231" s="125" t="s">
        <v>157</v>
      </c>
      <c r="D231" s="125"/>
      <c r="E231" s="40"/>
      <c r="F231" s="85">
        <v>852</v>
      </c>
      <c r="G231" s="43">
        <v>820</v>
      </c>
      <c r="H231" s="75">
        <f t="shared" si="28"/>
        <v>32</v>
      </c>
      <c r="I231" s="86">
        <f t="shared" si="29"/>
        <v>1579</v>
      </c>
      <c r="J231" s="3">
        <v>1541</v>
      </c>
      <c r="K231" s="86">
        <v>803</v>
      </c>
      <c r="L231" s="86">
        <v>776</v>
      </c>
      <c r="M231" s="35">
        <f t="shared" si="30"/>
        <v>38</v>
      </c>
      <c r="N231" s="86">
        <f t="shared" si="31"/>
        <v>1422.5225225225224</v>
      </c>
      <c r="O231" s="42">
        <v>1.11</v>
      </c>
    </row>
    <row r="232" spans="1:15" ht="12.75" customHeight="1">
      <c r="A232" s="10"/>
      <c r="B232" s="33"/>
      <c r="C232" s="40" t="s">
        <v>158</v>
      </c>
      <c r="D232" s="40" t="s">
        <v>83</v>
      </c>
      <c r="E232" s="7"/>
      <c r="F232" s="85">
        <v>341</v>
      </c>
      <c r="G232" s="43">
        <v>344</v>
      </c>
      <c r="H232" s="75">
        <f t="shared" si="28"/>
        <v>-3</v>
      </c>
      <c r="I232" s="86">
        <f t="shared" si="29"/>
        <v>780</v>
      </c>
      <c r="J232" s="3">
        <v>784</v>
      </c>
      <c r="K232" s="86">
        <v>384</v>
      </c>
      <c r="L232" s="86">
        <v>396</v>
      </c>
      <c r="M232" s="35">
        <f t="shared" si="30"/>
        <v>-4</v>
      </c>
      <c r="N232" s="86">
        <f t="shared" si="31"/>
        <v>8478.260869565218</v>
      </c>
      <c r="O232" s="42">
        <v>0.092</v>
      </c>
    </row>
    <row r="233" spans="1:15" ht="12.75" customHeight="1">
      <c r="A233" s="10"/>
      <c r="B233" s="33"/>
      <c r="C233" s="40" t="s">
        <v>158</v>
      </c>
      <c r="D233" s="40" t="s">
        <v>77</v>
      </c>
      <c r="E233" s="7"/>
      <c r="F233" s="85">
        <v>673</v>
      </c>
      <c r="G233" s="43">
        <v>686</v>
      </c>
      <c r="H233" s="75">
        <f t="shared" si="28"/>
        <v>-13</v>
      </c>
      <c r="I233" s="86">
        <f t="shared" si="29"/>
        <v>1568</v>
      </c>
      <c r="J233" s="3">
        <v>1581</v>
      </c>
      <c r="K233" s="86">
        <v>768</v>
      </c>
      <c r="L233" s="86">
        <v>800</v>
      </c>
      <c r="M233" s="35">
        <f t="shared" si="30"/>
        <v>-13</v>
      </c>
      <c r="N233" s="86">
        <f t="shared" si="31"/>
        <v>7327.102803738318</v>
      </c>
      <c r="O233" s="42">
        <v>0.214</v>
      </c>
    </row>
    <row r="234" spans="1:15" ht="12.75" customHeight="1">
      <c r="A234" s="10"/>
      <c r="B234" s="33"/>
      <c r="C234" s="40" t="s">
        <v>159</v>
      </c>
      <c r="D234" s="40" t="s">
        <v>83</v>
      </c>
      <c r="E234" s="7"/>
      <c r="F234" s="85">
        <v>1521</v>
      </c>
      <c r="G234" s="43">
        <v>1253</v>
      </c>
      <c r="H234" s="75">
        <f t="shared" si="28"/>
        <v>268</v>
      </c>
      <c r="I234" s="86">
        <f t="shared" si="29"/>
        <v>1779</v>
      </c>
      <c r="J234" s="3">
        <v>1520</v>
      </c>
      <c r="K234" s="86">
        <v>960</v>
      </c>
      <c r="L234" s="86">
        <v>819</v>
      </c>
      <c r="M234" s="35">
        <f t="shared" si="30"/>
        <v>259</v>
      </c>
      <c r="N234" s="86">
        <f t="shared" si="31"/>
        <v>5039.660056657224</v>
      </c>
      <c r="O234" s="42">
        <v>0.353</v>
      </c>
    </row>
    <row r="235" spans="1:15" ht="12.75" customHeight="1">
      <c r="A235" s="10"/>
      <c r="B235" s="33"/>
      <c r="C235" s="40" t="s">
        <v>159</v>
      </c>
      <c r="D235" s="40" t="s">
        <v>77</v>
      </c>
      <c r="E235" s="7"/>
      <c r="F235" s="85">
        <v>465</v>
      </c>
      <c r="G235" s="43">
        <v>485</v>
      </c>
      <c r="H235" s="75">
        <f t="shared" si="28"/>
        <v>-20</v>
      </c>
      <c r="I235" s="86">
        <f t="shared" si="29"/>
        <v>775</v>
      </c>
      <c r="J235" s="3">
        <v>798</v>
      </c>
      <c r="K235" s="86">
        <v>416</v>
      </c>
      <c r="L235" s="86">
        <v>359</v>
      </c>
      <c r="M235" s="35">
        <f t="shared" si="30"/>
        <v>-23</v>
      </c>
      <c r="N235" s="86">
        <f t="shared" si="31"/>
        <v>1354.895104895105</v>
      </c>
      <c r="O235" s="42">
        <v>0.572</v>
      </c>
    </row>
    <row r="236" spans="1:15" ht="12.75" customHeight="1">
      <c r="A236" s="10"/>
      <c r="B236" s="33"/>
      <c r="C236" s="40" t="s">
        <v>159</v>
      </c>
      <c r="D236" s="40" t="s">
        <v>84</v>
      </c>
      <c r="E236" s="7"/>
      <c r="F236" s="85">
        <v>400</v>
      </c>
      <c r="G236" s="43">
        <v>401</v>
      </c>
      <c r="H236" s="75">
        <f t="shared" si="28"/>
        <v>-1</v>
      </c>
      <c r="I236" s="86">
        <f t="shared" si="29"/>
        <v>629</v>
      </c>
      <c r="J236" s="3">
        <v>636</v>
      </c>
      <c r="K236" s="86">
        <v>290</v>
      </c>
      <c r="L236" s="86">
        <v>339</v>
      </c>
      <c r="M236" s="35">
        <f t="shared" si="30"/>
        <v>-7</v>
      </c>
      <c r="N236" s="86">
        <f t="shared" si="31"/>
        <v>3276.0416666666665</v>
      </c>
      <c r="O236" s="42">
        <v>0.192</v>
      </c>
    </row>
    <row r="237" spans="1:15" ht="12.75" customHeight="1">
      <c r="A237" s="10"/>
      <c r="B237" s="33"/>
      <c r="C237" s="40"/>
      <c r="D237" s="33"/>
      <c r="E237" s="33"/>
      <c r="F237" s="85"/>
      <c r="G237" s="43" t="s">
        <v>196</v>
      </c>
      <c r="H237" s="75"/>
      <c r="I237" s="86"/>
      <c r="J237" s="3"/>
      <c r="K237" s="86"/>
      <c r="L237" s="86"/>
      <c r="M237" s="35"/>
      <c r="N237" s="86"/>
      <c r="O237" s="42"/>
    </row>
    <row r="238" spans="1:15" ht="12.75" customHeight="1">
      <c r="A238" s="10"/>
      <c r="B238" s="33"/>
      <c r="C238" s="40" t="s">
        <v>160</v>
      </c>
      <c r="D238" s="40" t="s">
        <v>96</v>
      </c>
      <c r="E238" s="7"/>
      <c r="F238" s="85">
        <v>236</v>
      </c>
      <c r="G238" s="43">
        <v>232</v>
      </c>
      <c r="H238" s="75">
        <f t="shared" si="28"/>
        <v>4</v>
      </c>
      <c r="I238" s="86">
        <f t="shared" si="29"/>
        <v>440</v>
      </c>
      <c r="J238" s="3">
        <v>427</v>
      </c>
      <c r="K238" s="86">
        <v>233</v>
      </c>
      <c r="L238" s="86">
        <v>207</v>
      </c>
      <c r="M238" s="35">
        <f t="shared" si="30"/>
        <v>13</v>
      </c>
      <c r="N238" s="86">
        <f t="shared" si="31"/>
        <v>643.2748538011696</v>
      </c>
      <c r="O238" s="42">
        <v>0.684</v>
      </c>
    </row>
    <row r="239" spans="1:15" ht="12.75" customHeight="1">
      <c r="A239" s="10"/>
      <c r="B239" s="33"/>
      <c r="C239" s="40" t="s">
        <v>161</v>
      </c>
      <c r="D239" s="40" t="s">
        <v>94</v>
      </c>
      <c r="E239" s="7"/>
      <c r="F239" s="85">
        <v>79</v>
      </c>
      <c r="G239" s="43">
        <v>79</v>
      </c>
      <c r="H239" s="75">
        <f t="shared" si="28"/>
        <v>0</v>
      </c>
      <c r="I239" s="86">
        <f t="shared" si="29"/>
        <v>126</v>
      </c>
      <c r="J239" s="3">
        <v>128</v>
      </c>
      <c r="K239" s="86">
        <v>60</v>
      </c>
      <c r="L239" s="86">
        <v>66</v>
      </c>
      <c r="M239" s="35">
        <f t="shared" si="30"/>
        <v>-2</v>
      </c>
      <c r="N239" s="86">
        <f t="shared" si="31"/>
        <v>156.3275434243176</v>
      </c>
      <c r="O239" s="42">
        <v>0.806</v>
      </c>
    </row>
    <row r="240" spans="1:15" ht="12.75" customHeight="1">
      <c r="A240" s="10"/>
      <c r="B240" s="33"/>
      <c r="C240" s="125" t="s">
        <v>162</v>
      </c>
      <c r="D240" s="125"/>
      <c r="E240" s="40"/>
      <c r="F240" s="85">
        <v>834</v>
      </c>
      <c r="G240" s="43">
        <v>796</v>
      </c>
      <c r="H240" s="75">
        <f t="shared" si="28"/>
        <v>38</v>
      </c>
      <c r="I240" s="86">
        <f t="shared" si="29"/>
        <v>1410</v>
      </c>
      <c r="J240" s="3">
        <v>1377</v>
      </c>
      <c r="K240" s="86">
        <v>691</v>
      </c>
      <c r="L240" s="86">
        <v>719</v>
      </c>
      <c r="M240" s="35">
        <f t="shared" si="30"/>
        <v>33</v>
      </c>
      <c r="N240" s="86">
        <f t="shared" si="31"/>
        <v>753.6076964190272</v>
      </c>
      <c r="O240" s="42">
        <v>1.871</v>
      </c>
    </row>
    <row r="241" spans="1:15" ht="12.75" customHeight="1">
      <c r="A241" s="10"/>
      <c r="B241" s="33"/>
      <c r="C241" s="125" t="s">
        <v>163</v>
      </c>
      <c r="D241" s="125"/>
      <c r="E241" s="40"/>
      <c r="F241" s="85">
        <v>775</v>
      </c>
      <c r="G241" s="43">
        <v>795</v>
      </c>
      <c r="H241" s="75">
        <f t="shared" si="28"/>
        <v>-20</v>
      </c>
      <c r="I241" s="86">
        <f t="shared" si="29"/>
        <v>1466</v>
      </c>
      <c r="J241" s="3">
        <v>1506</v>
      </c>
      <c r="K241" s="86">
        <v>753</v>
      </c>
      <c r="L241" s="86">
        <v>713</v>
      </c>
      <c r="M241" s="35">
        <f t="shared" si="30"/>
        <v>-40</v>
      </c>
      <c r="N241" s="86">
        <f t="shared" si="31"/>
        <v>419.3363844393593</v>
      </c>
      <c r="O241" s="42">
        <v>3.496</v>
      </c>
    </row>
    <row r="242" spans="1:15" ht="12.75" customHeight="1">
      <c r="A242" s="10"/>
      <c r="B242" s="33"/>
      <c r="C242" s="125" t="s">
        <v>164</v>
      </c>
      <c r="D242" s="125"/>
      <c r="E242" s="40"/>
      <c r="F242" s="85">
        <v>157</v>
      </c>
      <c r="G242" s="43">
        <v>157</v>
      </c>
      <c r="H242" s="75">
        <f t="shared" si="28"/>
        <v>0</v>
      </c>
      <c r="I242" s="86">
        <f t="shared" si="29"/>
        <v>368</v>
      </c>
      <c r="J242" s="3">
        <v>372</v>
      </c>
      <c r="K242" s="86">
        <v>203</v>
      </c>
      <c r="L242" s="86">
        <v>165</v>
      </c>
      <c r="M242" s="35">
        <f t="shared" si="30"/>
        <v>-4</v>
      </c>
      <c r="N242" s="86">
        <f t="shared" si="31"/>
        <v>142.52517428350117</v>
      </c>
      <c r="O242" s="42">
        <v>2.582</v>
      </c>
    </row>
    <row r="243" spans="1:15" ht="12.75" customHeight="1">
      <c r="A243" s="10"/>
      <c r="B243" s="33"/>
      <c r="C243" s="7"/>
      <c r="D243" s="7"/>
      <c r="E243" s="7"/>
      <c r="F243" s="37"/>
      <c r="G243" s="38"/>
      <c r="H243" s="56"/>
      <c r="I243" s="4"/>
      <c r="J243" s="4"/>
      <c r="K243" s="38"/>
      <c r="L243" s="38"/>
      <c r="M243" s="56"/>
      <c r="N243" s="4"/>
      <c r="O243" s="39"/>
    </row>
    <row r="244" spans="1:17" s="32" customFormat="1" ht="12.75" customHeight="1">
      <c r="A244" s="24"/>
      <c r="B244" s="124" t="s">
        <v>165</v>
      </c>
      <c r="C244" s="124"/>
      <c r="D244" s="124"/>
      <c r="E244" s="25"/>
      <c r="F244" s="82">
        <f>SUM(F246:F266)</f>
        <v>18214</v>
      </c>
      <c r="G244" s="80">
        <v>17933</v>
      </c>
      <c r="H244" s="80">
        <f>F244-G244</f>
        <v>281</v>
      </c>
      <c r="I244" s="87">
        <f>K244+L244</f>
        <v>44192</v>
      </c>
      <c r="J244" s="87">
        <v>43858</v>
      </c>
      <c r="K244" s="87">
        <f>SUM(K246:K266)</f>
        <v>22275</v>
      </c>
      <c r="L244" s="87">
        <f>SUM(L246:L266)</f>
        <v>21917</v>
      </c>
      <c r="M244" s="80">
        <f>I244-J244</f>
        <v>334</v>
      </c>
      <c r="N244" s="87">
        <f>I244/O244</f>
        <v>5123.710144927536</v>
      </c>
      <c r="O244" s="81">
        <v>8.625</v>
      </c>
      <c r="P244" s="30"/>
      <c r="Q244" s="31"/>
    </row>
    <row r="245" spans="1:15" ht="12.75" customHeight="1">
      <c r="A245" s="10"/>
      <c r="B245" s="33"/>
      <c r="C245" s="7"/>
      <c r="D245" s="7"/>
      <c r="E245" s="7"/>
      <c r="F245" s="37"/>
      <c r="G245" s="38"/>
      <c r="H245" s="56"/>
      <c r="I245" s="4"/>
      <c r="J245" s="4"/>
      <c r="K245" s="38"/>
      <c r="L245" s="38"/>
      <c r="M245" s="56"/>
      <c r="N245" s="4"/>
      <c r="O245" s="39"/>
    </row>
    <row r="246" spans="1:15" ht="12.75" customHeight="1">
      <c r="A246" s="10"/>
      <c r="B246" s="33"/>
      <c r="C246" s="125" t="s">
        <v>166</v>
      </c>
      <c r="D246" s="125"/>
      <c r="E246" s="40"/>
      <c r="F246" s="85">
        <v>3102</v>
      </c>
      <c r="G246" s="43">
        <v>3082</v>
      </c>
      <c r="H246" s="75">
        <f aca="true" t="shared" si="32" ref="H246:H266">F246-G246</f>
        <v>20</v>
      </c>
      <c r="I246" s="86">
        <f aca="true" t="shared" si="33" ref="I246:I266">K246+L246</f>
        <v>6575</v>
      </c>
      <c r="J246" s="3">
        <v>6573</v>
      </c>
      <c r="K246" s="86">
        <v>3384</v>
      </c>
      <c r="L246" s="86">
        <v>3191</v>
      </c>
      <c r="M246" s="35">
        <f aca="true" t="shared" si="34" ref="M246:M266">I246-J246</f>
        <v>2</v>
      </c>
      <c r="N246" s="86">
        <f aca="true" t="shared" si="35" ref="N246:N255">I246/O246</f>
        <v>4322.813938198554</v>
      </c>
      <c r="O246" s="42">
        <v>1.521</v>
      </c>
    </row>
    <row r="247" spans="1:15" ht="12.75" customHeight="1">
      <c r="A247" s="10"/>
      <c r="B247" s="33"/>
      <c r="C247" s="125" t="s">
        <v>167</v>
      </c>
      <c r="D247" s="125"/>
      <c r="E247" s="40"/>
      <c r="F247" s="85">
        <v>5779</v>
      </c>
      <c r="G247" s="43">
        <v>5754</v>
      </c>
      <c r="H247" s="75">
        <f t="shared" si="32"/>
        <v>25</v>
      </c>
      <c r="I247" s="86">
        <f t="shared" si="33"/>
        <v>12624</v>
      </c>
      <c r="J247" s="3">
        <v>12716</v>
      </c>
      <c r="K247" s="86">
        <v>6428</v>
      </c>
      <c r="L247" s="86">
        <v>6196</v>
      </c>
      <c r="M247" s="35">
        <f t="shared" si="34"/>
        <v>-92</v>
      </c>
      <c r="N247" s="86">
        <f t="shared" si="35"/>
        <v>4100.032478077297</v>
      </c>
      <c r="O247" s="42">
        <v>3.079</v>
      </c>
    </row>
    <row r="248" spans="1:15" ht="12.75" customHeight="1">
      <c r="A248" s="10"/>
      <c r="B248" s="33"/>
      <c r="C248" s="40" t="s">
        <v>168</v>
      </c>
      <c r="D248" s="40" t="s">
        <v>96</v>
      </c>
      <c r="E248" s="7"/>
      <c r="F248" s="85">
        <v>321</v>
      </c>
      <c r="G248" s="43">
        <v>303</v>
      </c>
      <c r="H248" s="75">
        <f t="shared" si="32"/>
        <v>18</v>
      </c>
      <c r="I248" s="86">
        <f t="shared" si="33"/>
        <v>601</v>
      </c>
      <c r="J248" s="3">
        <v>577</v>
      </c>
      <c r="K248" s="86">
        <v>282</v>
      </c>
      <c r="L248" s="86">
        <v>319</v>
      </c>
      <c r="M248" s="35">
        <f t="shared" si="34"/>
        <v>24</v>
      </c>
      <c r="N248" s="86">
        <f t="shared" si="35"/>
        <v>5564.814814814815</v>
      </c>
      <c r="O248" s="42">
        <v>0.108</v>
      </c>
    </row>
    <row r="249" spans="1:15" ht="12.75" customHeight="1">
      <c r="A249" s="10"/>
      <c r="B249" s="33"/>
      <c r="C249" s="40" t="s">
        <v>168</v>
      </c>
      <c r="D249" s="40" t="s">
        <v>94</v>
      </c>
      <c r="E249" s="7"/>
      <c r="F249" s="85">
        <v>489</v>
      </c>
      <c r="G249" s="43">
        <v>459</v>
      </c>
      <c r="H249" s="75">
        <f t="shared" si="32"/>
        <v>30</v>
      </c>
      <c r="I249" s="86">
        <f t="shared" si="33"/>
        <v>1100</v>
      </c>
      <c r="J249" s="3">
        <v>1074</v>
      </c>
      <c r="K249" s="86">
        <v>531</v>
      </c>
      <c r="L249" s="86">
        <v>569</v>
      </c>
      <c r="M249" s="35">
        <f t="shared" si="34"/>
        <v>26</v>
      </c>
      <c r="N249" s="86">
        <f t="shared" si="35"/>
        <v>7482.993197278912</v>
      </c>
      <c r="O249" s="42">
        <v>0.147</v>
      </c>
    </row>
    <row r="250" spans="1:15" ht="12.75" customHeight="1">
      <c r="A250" s="10"/>
      <c r="B250" s="33"/>
      <c r="C250" s="40" t="s">
        <v>168</v>
      </c>
      <c r="D250" s="40" t="s">
        <v>132</v>
      </c>
      <c r="E250" s="7"/>
      <c r="F250" s="85">
        <v>418</v>
      </c>
      <c r="G250" s="43">
        <v>402</v>
      </c>
      <c r="H250" s="75">
        <f t="shared" si="32"/>
        <v>16</v>
      </c>
      <c r="I250" s="86">
        <f t="shared" si="33"/>
        <v>986</v>
      </c>
      <c r="J250" s="3">
        <v>965</v>
      </c>
      <c r="K250" s="86">
        <v>488</v>
      </c>
      <c r="L250" s="86">
        <v>498</v>
      </c>
      <c r="M250" s="35">
        <f t="shared" si="34"/>
        <v>21</v>
      </c>
      <c r="N250" s="86">
        <f t="shared" si="35"/>
        <v>7413.533834586466</v>
      </c>
      <c r="O250" s="42">
        <v>0.133</v>
      </c>
    </row>
    <row r="251" spans="1:15" ht="12.75" customHeight="1">
      <c r="A251" s="10"/>
      <c r="B251" s="33"/>
      <c r="C251" s="125" t="s">
        <v>169</v>
      </c>
      <c r="D251" s="125"/>
      <c r="E251" s="40"/>
      <c r="F251" s="85">
        <v>27</v>
      </c>
      <c r="G251" s="43">
        <v>27</v>
      </c>
      <c r="H251" s="75">
        <f t="shared" si="32"/>
        <v>0</v>
      </c>
      <c r="I251" s="86">
        <f t="shared" si="33"/>
        <v>61</v>
      </c>
      <c r="J251" s="3">
        <v>64</v>
      </c>
      <c r="K251" s="86">
        <v>32</v>
      </c>
      <c r="L251" s="86">
        <v>29</v>
      </c>
      <c r="M251" s="35">
        <f t="shared" si="34"/>
        <v>-3</v>
      </c>
      <c r="N251" s="86">
        <f t="shared" si="35"/>
        <v>165.31165311653118</v>
      </c>
      <c r="O251" s="42">
        <v>0.369</v>
      </c>
    </row>
    <row r="252" spans="1:15" ht="12.75" customHeight="1">
      <c r="A252" s="10"/>
      <c r="B252" s="33"/>
      <c r="C252" s="40" t="s">
        <v>170</v>
      </c>
      <c r="D252" s="40" t="s">
        <v>96</v>
      </c>
      <c r="E252" s="7"/>
      <c r="F252" s="85">
        <v>768</v>
      </c>
      <c r="G252" s="43">
        <v>765</v>
      </c>
      <c r="H252" s="75">
        <f t="shared" si="32"/>
        <v>3</v>
      </c>
      <c r="I252" s="86">
        <f t="shared" si="33"/>
        <v>1639</v>
      </c>
      <c r="J252" s="3">
        <v>1660</v>
      </c>
      <c r="K252" s="86">
        <v>851</v>
      </c>
      <c r="L252" s="86">
        <v>788</v>
      </c>
      <c r="M252" s="35">
        <f t="shared" si="34"/>
        <v>-21</v>
      </c>
      <c r="N252" s="86">
        <f t="shared" si="35"/>
        <v>7767.772511848341</v>
      </c>
      <c r="O252" s="42">
        <v>0.211</v>
      </c>
    </row>
    <row r="253" spans="1:15" ht="12.75" customHeight="1">
      <c r="A253" s="10"/>
      <c r="B253" s="33"/>
      <c r="C253" s="40" t="s">
        <v>170</v>
      </c>
      <c r="D253" s="40" t="s">
        <v>7</v>
      </c>
      <c r="E253" s="7"/>
      <c r="F253" s="85">
        <v>374</v>
      </c>
      <c r="G253" s="43">
        <v>356</v>
      </c>
      <c r="H253" s="75">
        <f t="shared" si="32"/>
        <v>18</v>
      </c>
      <c r="I253" s="86">
        <f t="shared" si="33"/>
        <v>904</v>
      </c>
      <c r="J253" s="3">
        <v>886</v>
      </c>
      <c r="K253" s="86">
        <v>454</v>
      </c>
      <c r="L253" s="86">
        <v>450</v>
      </c>
      <c r="M253" s="35">
        <f t="shared" si="34"/>
        <v>18</v>
      </c>
      <c r="N253" s="86">
        <f t="shared" si="35"/>
        <v>10761.904761904761</v>
      </c>
      <c r="O253" s="42">
        <v>0.084</v>
      </c>
    </row>
    <row r="254" spans="1:15" ht="12.75" customHeight="1">
      <c r="A254" s="10"/>
      <c r="B254" s="33"/>
      <c r="C254" s="40" t="s">
        <v>170</v>
      </c>
      <c r="D254" s="40" t="s">
        <v>8</v>
      </c>
      <c r="E254" s="7"/>
      <c r="F254" s="85">
        <v>700</v>
      </c>
      <c r="G254" s="43">
        <v>703</v>
      </c>
      <c r="H254" s="75">
        <f t="shared" si="32"/>
        <v>-3</v>
      </c>
      <c r="I254" s="86">
        <f t="shared" si="33"/>
        <v>1870</v>
      </c>
      <c r="J254" s="3">
        <v>1851</v>
      </c>
      <c r="K254" s="86">
        <v>934</v>
      </c>
      <c r="L254" s="86">
        <v>936</v>
      </c>
      <c r="M254" s="35">
        <f t="shared" si="34"/>
        <v>19</v>
      </c>
      <c r="N254" s="86">
        <f t="shared" si="35"/>
        <v>10935.672514619882</v>
      </c>
      <c r="O254" s="42">
        <v>0.171</v>
      </c>
    </row>
    <row r="255" spans="1:15" ht="12.75" customHeight="1">
      <c r="A255" s="10"/>
      <c r="B255" s="33"/>
      <c r="C255" s="40" t="s">
        <v>170</v>
      </c>
      <c r="D255" s="40" t="s">
        <v>9</v>
      </c>
      <c r="E255" s="7"/>
      <c r="F255" s="85">
        <v>856</v>
      </c>
      <c r="G255" s="43">
        <v>810</v>
      </c>
      <c r="H255" s="75">
        <f t="shared" si="32"/>
        <v>46</v>
      </c>
      <c r="I255" s="86">
        <f t="shared" si="33"/>
        <v>2201</v>
      </c>
      <c r="J255" s="3">
        <v>2128</v>
      </c>
      <c r="K255" s="86">
        <v>1109</v>
      </c>
      <c r="L255" s="86">
        <v>1092</v>
      </c>
      <c r="M255" s="35">
        <f t="shared" si="34"/>
        <v>73</v>
      </c>
      <c r="N255" s="86">
        <f t="shared" si="35"/>
        <v>11463.541666666666</v>
      </c>
      <c r="O255" s="42">
        <v>0.192</v>
      </c>
    </row>
    <row r="256" spans="1:15" ht="12.75" customHeight="1">
      <c r="A256" s="10"/>
      <c r="B256" s="33"/>
      <c r="C256" s="40"/>
      <c r="D256" s="7"/>
      <c r="E256" s="7"/>
      <c r="F256" s="85"/>
      <c r="G256" s="43" t="s">
        <v>196</v>
      </c>
      <c r="H256" s="75"/>
      <c r="I256" s="86"/>
      <c r="J256" s="3"/>
      <c r="K256" s="86"/>
      <c r="L256" s="86"/>
      <c r="M256" s="35"/>
      <c r="N256" s="86"/>
      <c r="O256" s="42"/>
    </row>
    <row r="257" spans="1:15" ht="12.75" customHeight="1">
      <c r="A257" s="10"/>
      <c r="B257" s="33"/>
      <c r="C257" s="40" t="s">
        <v>170</v>
      </c>
      <c r="D257" s="40" t="s">
        <v>171</v>
      </c>
      <c r="E257" s="7"/>
      <c r="F257" s="85">
        <v>792</v>
      </c>
      <c r="G257" s="43">
        <v>791</v>
      </c>
      <c r="H257" s="75">
        <f t="shared" si="32"/>
        <v>1</v>
      </c>
      <c r="I257" s="86">
        <f t="shared" si="33"/>
        <v>2229</v>
      </c>
      <c r="J257" s="3">
        <v>2255</v>
      </c>
      <c r="K257" s="86">
        <v>1100</v>
      </c>
      <c r="L257" s="86">
        <v>1129</v>
      </c>
      <c r="M257" s="35">
        <f t="shared" si="34"/>
        <v>-26</v>
      </c>
      <c r="N257" s="86">
        <f aca="true" t="shared" si="36" ref="N257:N266">I257/O257</f>
        <v>7332.236842105263</v>
      </c>
      <c r="O257" s="42">
        <v>0.304</v>
      </c>
    </row>
    <row r="258" spans="1:15" ht="12.75" customHeight="1">
      <c r="A258" s="10"/>
      <c r="B258" s="33"/>
      <c r="C258" s="40" t="s">
        <v>170</v>
      </c>
      <c r="D258" s="40" t="s">
        <v>20</v>
      </c>
      <c r="E258" s="7"/>
      <c r="F258" s="85">
        <v>251</v>
      </c>
      <c r="G258" s="43">
        <v>251</v>
      </c>
      <c r="H258" s="75">
        <f t="shared" si="32"/>
        <v>0</v>
      </c>
      <c r="I258" s="86">
        <f t="shared" si="33"/>
        <v>672</v>
      </c>
      <c r="J258" s="3">
        <v>675</v>
      </c>
      <c r="K258" s="86">
        <v>320</v>
      </c>
      <c r="L258" s="86">
        <v>352</v>
      </c>
      <c r="M258" s="35">
        <f t="shared" si="34"/>
        <v>-3</v>
      </c>
      <c r="N258" s="86">
        <f t="shared" si="36"/>
        <v>4307.692307692308</v>
      </c>
      <c r="O258" s="42">
        <v>0.156</v>
      </c>
    </row>
    <row r="259" spans="1:15" ht="12.75" customHeight="1">
      <c r="A259" s="10"/>
      <c r="B259" s="33"/>
      <c r="C259" s="40" t="s">
        <v>172</v>
      </c>
      <c r="D259" s="40" t="s">
        <v>96</v>
      </c>
      <c r="E259" s="7"/>
      <c r="F259" s="85">
        <v>531</v>
      </c>
      <c r="G259" s="43">
        <v>520</v>
      </c>
      <c r="H259" s="75">
        <f t="shared" si="32"/>
        <v>11</v>
      </c>
      <c r="I259" s="86">
        <f t="shared" si="33"/>
        <v>1317</v>
      </c>
      <c r="J259" s="3">
        <v>1314</v>
      </c>
      <c r="K259" s="86">
        <v>677</v>
      </c>
      <c r="L259" s="86">
        <v>640</v>
      </c>
      <c r="M259" s="35">
        <f t="shared" si="34"/>
        <v>3</v>
      </c>
      <c r="N259" s="86">
        <f t="shared" si="36"/>
        <v>10795.081967213115</v>
      </c>
      <c r="O259" s="42">
        <v>0.122</v>
      </c>
    </row>
    <row r="260" spans="1:15" ht="12.75" customHeight="1">
      <c r="A260" s="10"/>
      <c r="B260" s="33"/>
      <c r="C260" s="40" t="s">
        <v>172</v>
      </c>
      <c r="D260" s="40" t="s">
        <v>94</v>
      </c>
      <c r="E260" s="7"/>
      <c r="F260" s="85">
        <v>383</v>
      </c>
      <c r="G260" s="43">
        <v>377</v>
      </c>
      <c r="H260" s="75">
        <f t="shared" si="32"/>
        <v>6</v>
      </c>
      <c r="I260" s="86">
        <f t="shared" si="33"/>
        <v>916</v>
      </c>
      <c r="J260" s="3">
        <v>923</v>
      </c>
      <c r="K260" s="86">
        <v>478</v>
      </c>
      <c r="L260" s="86">
        <v>438</v>
      </c>
      <c r="M260" s="35">
        <f t="shared" si="34"/>
        <v>-7</v>
      </c>
      <c r="N260" s="86">
        <f t="shared" si="36"/>
        <v>2516.4835164835167</v>
      </c>
      <c r="O260" s="42">
        <v>0.364</v>
      </c>
    </row>
    <row r="261" spans="1:15" ht="12.75" customHeight="1">
      <c r="A261" s="10"/>
      <c r="B261" s="33"/>
      <c r="C261" s="40" t="s">
        <v>173</v>
      </c>
      <c r="D261" s="40" t="s">
        <v>96</v>
      </c>
      <c r="E261" s="7"/>
      <c r="F261" s="85">
        <v>440</v>
      </c>
      <c r="G261" s="43">
        <v>438</v>
      </c>
      <c r="H261" s="75">
        <f t="shared" si="32"/>
        <v>2</v>
      </c>
      <c r="I261" s="86">
        <f t="shared" si="33"/>
        <v>967</v>
      </c>
      <c r="J261" s="3">
        <v>958</v>
      </c>
      <c r="K261" s="86">
        <v>482</v>
      </c>
      <c r="L261" s="86">
        <v>485</v>
      </c>
      <c r="M261" s="35">
        <f t="shared" si="34"/>
        <v>9</v>
      </c>
      <c r="N261" s="86">
        <f t="shared" si="36"/>
        <v>2202.733485193622</v>
      </c>
      <c r="O261" s="42">
        <v>0.439</v>
      </c>
    </row>
    <row r="262" spans="1:15" ht="12.75" customHeight="1">
      <c r="A262" s="10"/>
      <c r="B262" s="33"/>
      <c r="C262" s="40" t="s">
        <v>173</v>
      </c>
      <c r="D262" s="40" t="s">
        <v>94</v>
      </c>
      <c r="E262" s="7"/>
      <c r="F262" s="85">
        <v>433</v>
      </c>
      <c r="G262" s="43">
        <v>437</v>
      </c>
      <c r="H262" s="75">
        <f t="shared" si="32"/>
        <v>-4</v>
      </c>
      <c r="I262" s="86">
        <f t="shared" si="33"/>
        <v>1251</v>
      </c>
      <c r="J262" s="3">
        <v>1267</v>
      </c>
      <c r="K262" s="86">
        <v>618</v>
      </c>
      <c r="L262" s="86">
        <v>633</v>
      </c>
      <c r="M262" s="35">
        <f t="shared" si="34"/>
        <v>-16</v>
      </c>
      <c r="N262" s="86">
        <f t="shared" si="36"/>
        <v>9131.386861313867</v>
      </c>
      <c r="O262" s="42">
        <v>0.137</v>
      </c>
    </row>
    <row r="263" spans="1:15" ht="12.75" customHeight="1">
      <c r="A263" s="10"/>
      <c r="B263" s="33"/>
      <c r="C263" s="40" t="s">
        <v>173</v>
      </c>
      <c r="D263" s="40" t="s">
        <v>132</v>
      </c>
      <c r="E263" s="7"/>
      <c r="F263" s="85">
        <v>479</v>
      </c>
      <c r="G263" s="43">
        <v>426</v>
      </c>
      <c r="H263" s="75">
        <f t="shared" si="32"/>
        <v>53</v>
      </c>
      <c r="I263" s="86">
        <f t="shared" si="33"/>
        <v>1601</v>
      </c>
      <c r="J263" s="3">
        <v>1426</v>
      </c>
      <c r="K263" s="86">
        <v>806</v>
      </c>
      <c r="L263" s="86">
        <v>795</v>
      </c>
      <c r="M263" s="35">
        <f t="shared" si="34"/>
        <v>175</v>
      </c>
      <c r="N263" s="86">
        <f t="shared" si="36"/>
        <v>3962.8712871287125</v>
      </c>
      <c r="O263" s="42">
        <v>0.404</v>
      </c>
    </row>
    <row r="264" spans="1:15" ht="12.75" customHeight="1">
      <c r="A264" s="10"/>
      <c r="B264" s="33"/>
      <c r="C264" s="40" t="s">
        <v>173</v>
      </c>
      <c r="D264" s="40" t="s">
        <v>112</v>
      </c>
      <c r="E264" s="7"/>
      <c r="F264" s="85">
        <v>674</v>
      </c>
      <c r="G264" s="43">
        <v>652</v>
      </c>
      <c r="H264" s="75">
        <f t="shared" si="32"/>
        <v>22</v>
      </c>
      <c r="I264" s="86">
        <f t="shared" si="33"/>
        <v>2289</v>
      </c>
      <c r="J264" s="3">
        <v>2196</v>
      </c>
      <c r="K264" s="86">
        <v>1114</v>
      </c>
      <c r="L264" s="86">
        <v>1175</v>
      </c>
      <c r="M264" s="35">
        <f t="shared" si="34"/>
        <v>93</v>
      </c>
      <c r="N264" s="86">
        <f t="shared" si="36"/>
        <v>10848.341232227489</v>
      </c>
      <c r="O264" s="42">
        <v>0.211</v>
      </c>
    </row>
    <row r="265" spans="1:15" ht="12.75" customHeight="1">
      <c r="A265" s="10"/>
      <c r="B265" s="33"/>
      <c r="C265" s="40" t="s">
        <v>173</v>
      </c>
      <c r="D265" s="40" t="s">
        <v>171</v>
      </c>
      <c r="E265" s="7"/>
      <c r="F265" s="85">
        <v>679</v>
      </c>
      <c r="G265" s="43">
        <v>673</v>
      </c>
      <c r="H265" s="75">
        <f t="shared" si="32"/>
        <v>6</v>
      </c>
      <c r="I265" s="86">
        <f t="shared" si="33"/>
        <v>2261</v>
      </c>
      <c r="J265" s="3">
        <v>2226</v>
      </c>
      <c r="K265" s="86">
        <v>1102</v>
      </c>
      <c r="L265" s="86">
        <v>1159</v>
      </c>
      <c r="M265" s="35">
        <f t="shared" si="34"/>
        <v>35</v>
      </c>
      <c r="N265" s="86">
        <f t="shared" si="36"/>
        <v>12221.621621621622</v>
      </c>
      <c r="O265" s="42">
        <v>0.185</v>
      </c>
    </row>
    <row r="266" spans="1:15" ht="12.75" customHeight="1">
      <c r="A266" s="10"/>
      <c r="B266" s="33"/>
      <c r="C266" s="40" t="s">
        <v>173</v>
      </c>
      <c r="D266" s="40" t="s">
        <v>20</v>
      </c>
      <c r="E266" s="7"/>
      <c r="F266" s="85">
        <v>718</v>
      </c>
      <c r="G266" s="43">
        <v>707</v>
      </c>
      <c r="H266" s="75">
        <f t="shared" si="32"/>
        <v>11</v>
      </c>
      <c r="I266" s="86">
        <f t="shared" si="33"/>
        <v>2128</v>
      </c>
      <c r="J266" s="3">
        <v>2124</v>
      </c>
      <c r="K266" s="86">
        <v>1085</v>
      </c>
      <c r="L266" s="86">
        <v>1043</v>
      </c>
      <c r="M266" s="35">
        <f t="shared" si="34"/>
        <v>4</v>
      </c>
      <c r="N266" s="86">
        <f t="shared" si="36"/>
        <v>7388.88888888889</v>
      </c>
      <c r="O266" s="42">
        <v>0.288</v>
      </c>
    </row>
    <row r="267" spans="1:15" ht="12.75" customHeight="1">
      <c r="A267" s="10"/>
      <c r="B267" s="33"/>
      <c r="C267" s="7"/>
      <c r="D267" s="7"/>
      <c r="E267" s="7"/>
      <c r="F267" s="37"/>
      <c r="G267" s="38"/>
      <c r="H267" s="56"/>
      <c r="I267" s="4"/>
      <c r="J267" s="4"/>
      <c r="K267" s="38"/>
      <c r="L267" s="38"/>
      <c r="M267" s="56"/>
      <c r="N267" s="4"/>
      <c r="O267" s="39"/>
    </row>
    <row r="268" spans="1:17" s="32" customFormat="1" ht="12.75" customHeight="1">
      <c r="A268" s="24"/>
      <c r="B268" s="124" t="s">
        <v>174</v>
      </c>
      <c r="C268" s="124"/>
      <c r="D268" s="124"/>
      <c r="E268" s="25"/>
      <c r="F268" s="82">
        <f>SUM(F270:F281)</f>
        <v>18288</v>
      </c>
      <c r="G268" s="80">
        <v>18203</v>
      </c>
      <c r="H268" s="80">
        <f>F268-G268</f>
        <v>85</v>
      </c>
      <c r="I268" s="87">
        <f>K268+L268</f>
        <v>37716</v>
      </c>
      <c r="J268" s="87">
        <v>37905</v>
      </c>
      <c r="K268" s="87">
        <f>SUM(K270:K281)</f>
        <v>18686</v>
      </c>
      <c r="L268" s="87">
        <f>SUM(L270:L281)</f>
        <v>19030</v>
      </c>
      <c r="M268" s="80">
        <f>I268-J268</f>
        <v>-189</v>
      </c>
      <c r="N268" s="87">
        <f>I268/O268</f>
        <v>6443.874935930291</v>
      </c>
      <c r="O268" s="81">
        <v>5.853000000000001</v>
      </c>
      <c r="P268" s="30"/>
      <c r="Q268" s="31"/>
    </row>
    <row r="269" spans="1:15" ht="12.75" customHeight="1">
      <c r="A269" s="10"/>
      <c r="B269" s="33"/>
      <c r="C269" s="7"/>
      <c r="D269" s="7"/>
      <c r="E269" s="7"/>
      <c r="F269" s="37"/>
      <c r="G269" s="38"/>
      <c r="H269" s="56"/>
      <c r="I269" s="4"/>
      <c r="J269" s="4"/>
      <c r="K269" s="38"/>
      <c r="L269" s="38"/>
      <c r="M269" s="56"/>
      <c r="N269" s="4"/>
      <c r="O269" s="39"/>
    </row>
    <row r="270" spans="1:15" ht="12.75" customHeight="1">
      <c r="A270" s="10"/>
      <c r="B270" s="33"/>
      <c r="C270" s="125" t="s">
        <v>175</v>
      </c>
      <c r="D270" s="125"/>
      <c r="E270" s="40"/>
      <c r="F270" s="85">
        <v>4214</v>
      </c>
      <c r="G270" s="43">
        <v>4188</v>
      </c>
      <c r="H270" s="75">
        <f aca="true" t="shared" si="37" ref="H270:H281">F270-G270</f>
        <v>26</v>
      </c>
      <c r="I270" s="86">
        <f aca="true" t="shared" si="38" ref="I270:I281">K270+L270</f>
        <v>7648</v>
      </c>
      <c r="J270" s="3">
        <v>7680</v>
      </c>
      <c r="K270" s="86">
        <v>4033</v>
      </c>
      <c r="L270" s="86">
        <v>3615</v>
      </c>
      <c r="M270" s="35">
        <f aca="true" t="shared" si="39" ref="M270:M281">I270-J270</f>
        <v>-32</v>
      </c>
      <c r="N270" s="86">
        <f aca="true" t="shared" si="40" ref="N270:N279">I270/O270</f>
        <v>6133.119486768243</v>
      </c>
      <c r="O270" s="42">
        <v>1.247</v>
      </c>
    </row>
    <row r="271" spans="1:15" ht="12.75" customHeight="1">
      <c r="A271" s="10"/>
      <c r="B271" s="33"/>
      <c r="C271" s="125" t="s">
        <v>176</v>
      </c>
      <c r="D271" s="125"/>
      <c r="E271" s="40"/>
      <c r="F271" s="85">
        <v>4494</v>
      </c>
      <c r="G271" s="43">
        <v>4482</v>
      </c>
      <c r="H271" s="75">
        <f t="shared" si="37"/>
        <v>12</v>
      </c>
      <c r="I271" s="86">
        <f t="shared" si="38"/>
        <v>9172</v>
      </c>
      <c r="J271" s="3">
        <v>9232</v>
      </c>
      <c r="K271" s="86">
        <v>4546</v>
      </c>
      <c r="L271" s="86">
        <v>4626</v>
      </c>
      <c r="M271" s="35">
        <f t="shared" si="39"/>
        <v>-60</v>
      </c>
      <c r="N271" s="86">
        <f t="shared" si="40"/>
        <v>6143.3355659745475</v>
      </c>
      <c r="O271" s="42">
        <v>1.493</v>
      </c>
    </row>
    <row r="272" spans="1:15" ht="12.75" customHeight="1">
      <c r="A272" s="10"/>
      <c r="B272" s="33"/>
      <c r="C272" s="40" t="s">
        <v>177</v>
      </c>
      <c r="D272" s="40" t="s">
        <v>96</v>
      </c>
      <c r="E272" s="7"/>
      <c r="F272" s="85">
        <v>631</v>
      </c>
      <c r="G272" s="43">
        <v>635</v>
      </c>
      <c r="H272" s="75">
        <f t="shared" si="37"/>
        <v>-4</v>
      </c>
      <c r="I272" s="86">
        <f t="shared" si="38"/>
        <v>1428</v>
      </c>
      <c r="J272" s="3">
        <v>1442</v>
      </c>
      <c r="K272" s="86">
        <v>650</v>
      </c>
      <c r="L272" s="86">
        <v>778</v>
      </c>
      <c r="M272" s="35">
        <f t="shared" si="39"/>
        <v>-14</v>
      </c>
      <c r="N272" s="86">
        <f t="shared" si="40"/>
        <v>8067.796610169492</v>
      </c>
      <c r="O272" s="42">
        <v>0.177</v>
      </c>
    </row>
    <row r="273" spans="1:15" ht="12.75" customHeight="1">
      <c r="A273" s="10"/>
      <c r="B273" s="33"/>
      <c r="C273" s="40" t="s">
        <v>177</v>
      </c>
      <c r="D273" s="40" t="s">
        <v>7</v>
      </c>
      <c r="E273" s="7"/>
      <c r="F273" s="85">
        <v>573</v>
      </c>
      <c r="G273" s="43">
        <v>566</v>
      </c>
      <c r="H273" s="75">
        <f t="shared" si="37"/>
        <v>7</v>
      </c>
      <c r="I273" s="86">
        <f t="shared" si="38"/>
        <v>1261</v>
      </c>
      <c r="J273" s="3">
        <v>1270</v>
      </c>
      <c r="K273" s="86">
        <v>606</v>
      </c>
      <c r="L273" s="86">
        <v>655</v>
      </c>
      <c r="M273" s="35">
        <f t="shared" si="39"/>
        <v>-9</v>
      </c>
      <c r="N273" s="86">
        <f t="shared" si="40"/>
        <v>8636.986301369863</v>
      </c>
      <c r="O273" s="42">
        <v>0.146</v>
      </c>
    </row>
    <row r="274" spans="1:15" ht="12.75" customHeight="1">
      <c r="A274" s="10"/>
      <c r="B274" s="33"/>
      <c r="C274" s="40" t="s">
        <v>177</v>
      </c>
      <c r="D274" s="40" t="s">
        <v>8</v>
      </c>
      <c r="E274" s="7"/>
      <c r="F274" s="85">
        <v>685</v>
      </c>
      <c r="G274" s="43">
        <v>694</v>
      </c>
      <c r="H274" s="75">
        <f t="shared" si="37"/>
        <v>-9</v>
      </c>
      <c r="I274" s="86">
        <f t="shared" si="38"/>
        <v>1514</v>
      </c>
      <c r="J274" s="3">
        <v>1546</v>
      </c>
      <c r="K274" s="86">
        <v>706</v>
      </c>
      <c r="L274" s="86">
        <v>808</v>
      </c>
      <c r="M274" s="35">
        <f t="shared" si="39"/>
        <v>-32</v>
      </c>
      <c r="N274" s="86">
        <f t="shared" si="40"/>
        <v>8411.111111111111</v>
      </c>
      <c r="O274" s="42">
        <v>0.18</v>
      </c>
    </row>
    <row r="275" spans="1:15" ht="12.75" customHeight="1">
      <c r="A275" s="10"/>
      <c r="B275" s="33"/>
      <c r="C275" s="40" t="s">
        <v>177</v>
      </c>
      <c r="D275" s="40" t="s">
        <v>9</v>
      </c>
      <c r="E275" s="7"/>
      <c r="F275" s="85">
        <v>473</v>
      </c>
      <c r="G275" s="43">
        <v>478</v>
      </c>
      <c r="H275" s="75">
        <f t="shared" si="37"/>
        <v>-5</v>
      </c>
      <c r="I275" s="86">
        <f t="shared" si="38"/>
        <v>1108</v>
      </c>
      <c r="J275" s="3">
        <v>1116</v>
      </c>
      <c r="K275" s="86">
        <v>541</v>
      </c>
      <c r="L275" s="86">
        <v>567</v>
      </c>
      <c r="M275" s="35">
        <f t="shared" si="39"/>
        <v>-8</v>
      </c>
      <c r="N275" s="86">
        <f t="shared" si="40"/>
        <v>6155.555555555556</v>
      </c>
      <c r="O275" s="42">
        <v>0.18</v>
      </c>
    </row>
    <row r="276" spans="1:15" ht="12.75" customHeight="1">
      <c r="A276" s="10"/>
      <c r="B276" s="33"/>
      <c r="C276" s="40" t="s">
        <v>177</v>
      </c>
      <c r="D276" s="40" t="s">
        <v>14</v>
      </c>
      <c r="E276" s="7"/>
      <c r="F276" s="85">
        <v>663</v>
      </c>
      <c r="G276" s="43">
        <v>660</v>
      </c>
      <c r="H276" s="75">
        <f t="shared" si="37"/>
        <v>3</v>
      </c>
      <c r="I276" s="86">
        <f t="shared" si="38"/>
        <v>1706</v>
      </c>
      <c r="J276" s="3">
        <v>1720</v>
      </c>
      <c r="K276" s="86">
        <v>836</v>
      </c>
      <c r="L276" s="86">
        <v>870</v>
      </c>
      <c r="M276" s="35">
        <f t="shared" si="39"/>
        <v>-14</v>
      </c>
      <c r="N276" s="86">
        <f t="shared" si="40"/>
        <v>9373.626373626374</v>
      </c>
      <c r="O276" s="42">
        <v>0.182</v>
      </c>
    </row>
    <row r="277" spans="1:15" ht="12.75" customHeight="1">
      <c r="A277" s="10"/>
      <c r="B277" s="33"/>
      <c r="C277" s="125" t="s">
        <v>178</v>
      </c>
      <c r="D277" s="125"/>
      <c r="E277" s="40"/>
      <c r="F277" s="85">
        <v>3808</v>
      </c>
      <c r="G277" s="43">
        <v>3762</v>
      </c>
      <c r="H277" s="75">
        <f t="shared" si="37"/>
        <v>46</v>
      </c>
      <c r="I277" s="86">
        <f t="shared" si="38"/>
        <v>7886</v>
      </c>
      <c r="J277" s="3">
        <v>7877</v>
      </c>
      <c r="K277" s="86">
        <v>3876</v>
      </c>
      <c r="L277" s="86">
        <v>4010</v>
      </c>
      <c r="M277" s="35">
        <f t="shared" si="39"/>
        <v>9</v>
      </c>
      <c r="N277" s="86">
        <f t="shared" si="40"/>
        <v>5016.539440203562</v>
      </c>
      <c r="O277" s="42">
        <v>1.572</v>
      </c>
    </row>
    <row r="278" spans="1:15" ht="12.75" customHeight="1">
      <c r="A278" s="10"/>
      <c r="B278" s="33"/>
      <c r="C278" s="40" t="s">
        <v>179</v>
      </c>
      <c r="D278" s="40" t="s">
        <v>96</v>
      </c>
      <c r="E278" s="7"/>
      <c r="F278" s="85">
        <v>1062</v>
      </c>
      <c r="G278" s="43">
        <v>1063</v>
      </c>
      <c r="H278" s="75">
        <f t="shared" si="37"/>
        <v>-1</v>
      </c>
      <c r="I278" s="86">
        <f t="shared" si="38"/>
        <v>2295</v>
      </c>
      <c r="J278" s="3">
        <v>2311</v>
      </c>
      <c r="K278" s="86">
        <v>1120</v>
      </c>
      <c r="L278" s="86">
        <v>1175</v>
      </c>
      <c r="M278" s="35">
        <f t="shared" si="39"/>
        <v>-16</v>
      </c>
      <c r="N278" s="86">
        <f t="shared" si="40"/>
        <v>8595.505617977527</v>
      </c>
      <c r="O278" s="42">
        <v>0.267</v>
      </c>
    </row>
    <row r="279" spans="1:15" ht="12.75" customHeight="1">
      <c r="A279" s="10"/>
      <c r="B279" s="33"/>
      <c r="C279" s="40" t="s">
        <v>179</v>
      </c>
      <c r="D279" s="40" t="s">
        <v>7</v>
      </c>
      <c r="E279" s="7"/>
      <c r="F279" s="85">
        <v>928</v>
      </c>
      <c r="G279" s="43">
        <v>921</v>
      </c>
      <c r="H279" s="75">
        <f t="shared" si="37"/>
        <v>7</v>
      </c>
      <c r="I279" s="86">
        <f t="shared" si="38"/>
        <v>2042</v>
      </c>
      <c r="J279" s="3">
        <v>2043</v>
      </c>
      <c r="K279" s="86">
        <v>988</v>
      </c>
      <c r="L279" s="86">
        <v>1054</v>
      </c>
      <c r="M279" s="35">
        <f t="shared" si="39"/>
        <v>-1</v>
      </c>
      <c r="N279" s="86">
        <f t="shared" si="40"/>
        <v>9817.307692307693</v>
      </c>
      <c r="O279" s="42">
        <v>0.208</v>
      </c>
    </row>
    <row r="280" spans="1:15" ht="12.75" customHeight="1">
      <c r="A280" s="10"/>
      <c r="B280" s="33"/>
      <c r="C280" s="40"/>
      <c r="D280" s="7"/>
      <c r="E280" s="7"/>
      <c r="F280" s="85"/>
      <c r="G280" s="43" t="s">
        <v>196</v>
      </c>
      <c r="H280" s="75"/>
      <c r="I280" s="86"/>
      <c r="J280" s="3"/>
      <c r="K280" s="86"/>
      <c r="L280" s="86"/>
      <c r="M280" s="35"/>
      <c r="N280" s="86"/>
      <c r="O280" s="42"/>
    </row>
    <row r="281" spans="1:15" ht="12.75" customHeight="1">
      <c r="A281" s="10"/>
      <c r="B281" s="33"/>
      <c r="C281" s="40" t="s">
        <v>179</v>
      </c>
      <c r="D281" s="40" t="s">
        <v>132</v>
      </c>
      <c r="E281" s="7"/>
      <c r="F281" s="85">
        <v>757</v>
      </c>
      <c r="G281" s="43">
        <v>754</v>
      </c>
      <c r="H281" s="75">
        <f t="shared" si="37"/>
        <v>3</v>
      </c>
      <c r="I281" s="86">
        <f t="shared" si="38"/>
        <v>1656</v>
      </c>
      <c r="J281" s="3">
        <v>1668</v>
      </c>
      <c r="K281" s="86">
        <v>784</v>
      </c>
      <c r="L281" s="86">
        <v>872</v>
      </c>
      <c r="M281" s="35">
        <f t="shared" si="39"/>
        <v>-12</v>
      </c>
      <c r="N281" s="86">
        <f>I281/O281</f>
        <v>8238.805970149253</v>
      </c>
      <c r="O281" s="42">
        <v>0.201</v>
      </c>
    </row>
    <row r="282" spans="1:15" ht="12.75" customHeight="1">
      <c r="A282" s="10"/>
      <c r="B282" s="33"/>
      <c r="C282" s="40"/>
      <c r="D282" s="7"/>
      <c r="E282" s="7"/>
      <c r="F282" s="37"/>
      <c r="G282" s="38"/>
      <c r="H282" s="56"/>
      <c r="I282" s="4"/>
      <c r="J282" s="4"/>
      <c r="K282" s="38"/>
      <c r="L282" s="38"/>
      <c r="M282" s="56"/>
      <c r="N282" s="4"/>
      <c r="O282" s="39"/>
    </row>
    <row r="283" spans="1:17" s="32" customFormat="1" ht="12.75" customHeight="1">
      <c r="A283" s="24"/>
      <c r="B283" s="124" t="s">
        <v>180</v>
      </c>
      <c r="C283" s="124"/>
      <c r="D283" s="124"/>
      <c r="E283" s="25"/>
      <c r="F283" s="82">
        <f>SUM(F285:F293)</f>
        <v>14448</v>
      </c>
      <c r="G283" s="80">
        <v>14295</v>
      </c>
      <c r="H283" s="80">
        <f>F283-G283</f>
        <v>153</v>
      </c>
      <c r="I283" s="87">
        <f>K283+L283</f>
        <v>33229</v>
      </c>
      <c r="J283" s="87">
        <v>33328</v>
      </c>
      <c r="K283" s="87">
        <f>SUM(K285:K293)</f>
        <v>17037</v>
      </c>
      <c r="L283" s="87">
        <f>SUM(L285:L293)</f>
        <v>16192</v>
      </c>
      <c r="M283" s="80">
        <f>I283-J283</f>
        <v>-99</v>
      </c>
      <c r="N283" s="87">
        <f>I283/O283</f>
        <v>4105.386706202125</v>
      </c>
      <c r="O283" s="81">
        <v>8.094</v>
      </c>
      <c r="P283" s="30"/>
      <c r="Q283" s="31"/>
    </row>
    <row r="284" spans="1:15" ht="12.75" customHeight="1">
      <c r="A284" s="10"/>
      <c r="B284" s="33"/>
      <c r="C284" s="7"/>
      <c r="D284" s="7"/>
      <c r="E284" s="7"/>
      <c r="F284" s="37"/>
      <c r="G284" s="38"/>
      <c r="H284" s="56"/>
      <c r="I284" s="4"/>
      <c r="J284" s="4"/>
      <c r="K284" s="38"/>
      <c r="L284" s="38"/>
      <c r="M284" s="56"/>
      <c r="N284" s="4"/>
      <c r="O284" s="39"/>
    </row>
    <row r="285" spans="1:15" ht="12.75" customHeight="1">
      <c r="A285" s="10"/>
      <c r="B285" s="33"/>
      <c r="C285" s="125" t="s">
        <v>181</v>
      </c>
      <c r="D285" s="125"/>
      <c r="E285" s="40"/>
      <c r="F285" s="85">
        <v>1592</v>
      </c>
      <c r="G285" s="43">
        <v>1548</v>
      </c>
      <c r="H285" s="75">
        <f aca="true" t="shared" si="41" ref="H285:H293">F285-G285</f>
        <v>44</v>
      </c>
      <c r="I285" s="86">
        <f aca="true" t="shared" si="42" ref="I285:I293">K285+L285</f>
        <v>3395</v>
      </c>
      <c r="J285" s="3">
        <v>3344</v>
      </c>
      <c r="K285" s="86">
        <v>1758</v>
      </c>
      <c r="L285" s="86">
        <v>1637</v>
      </c>
      <c r="M285" s="35">
        <f aca="true" t="shared" si="43" ref="M285:M293">I285-J285</f>
        <v>51</v>
      </c>
      <c r="N285" s="86">
        <f aca="true" t="shared" si="44" ref="N285:N293">I285/O285</f>
        <v>5239.197530864198</v>
      </c>
      <c r="O285" s="42">
        <v>0.648</v>
      </c>
    </row>
    <row r="286" spans="1:15" ht="12.75" customHeight="1">
      <c r="A286" s="10"/>
      <c r="B286" s="33"/>
      <c r="C286" s="125" t="s">
        <v>182</v>
      </c>
      <c r="D286" s="125"/>
      <c r="E286" s="40"/>
      <c r="F286" s="85">
        <v>4756</v>
      </c>
      <c r="G286" s="43">
        <v>4744</v>
      </c>
      <c r="H286" s="75">
        <f t="shared" si="41"/>
        <v>12</v>
      </c>
      <c r="I286" s="86">
        <f t="shared" si="42"/>
        <v>10547</v>
      </c>
      <c r="J286" s="3">
        <v>10629</v>
      </c>
      <c r="K286" s="86">
        <v>5478</v>
      </c>
      <c r="L286" s="86">
        <v>5069</v>
      </c>
      <c r="M286" s="35">
        <f t="shared" si="43"/>
        <v>-82</v>
      </c>
      <c r="N286" s="86">
        <f t="shared" si="44"/>
        <v>3969.5144900263454</v>
      </c>
      <c r="O286" s="42">
        <v>2.657</v>
      </c>
    </row>
    <row r="287" spans="1:15" ht="12.75" customHeight="1">
      <c r="A287" s="10"/>
      <c r="B287" s="33"/>
      <c r="C287" s="125" t="s">
        <v>183</v>
      </c>
      <c r="D287" s="125"/>
      <c r="E287" s="40"/>
      <c r="F287" s="85">
        <v>1353</v>
      </c>
      <c r="G287" s="43">
        <v>1352</v>
      </c>
      <c r="H287" s="75">
        <f t="shared" si="41"/>
        <v>1</v>
      </c>
      <c r="I287" s="86">
        <f t="shared" si="42"/>
        <v>3366</v>
      </c>
      <c r="J287" s="3">
        <v>3386</v>
      </c>
      <c r="K287" s="86">
        <v>1724</v>
      </c>
      <c r="L287" s="86">
        <v>1642</v>
      </c>
      <c r="M287" s="35">
        <f t="shared" si="43"/>
        <v>-20</v>
      </c>
      <c r="N287" s="86">
        <f t="shared" si="44"/>
        <v>3326.086956521739</v>
      </c>
      <c r="O287" s="42">
        <v>1.012</v>
      </c>
    </row>
    <row r="288" spans="1:15" ht="12.75" customHeight="1">
      <c r="A288" s="10"/>
      <c r="B288" s="33"/>
      <c r="C288" s="125" t="s">
        <v>184</v>
      </c>
      <c r="D288" s="125"/>
      <c r="E288" s="40"/>
      <c r="F288" s="85">
        <v>161</v>
      </c>
      <c r="G288" s="43">
        <v>156</v>
      </c>
      <c r="H288" s="75">
        <f t="shared" si="41"/>
        <v>5</v>
      </c>
      <c r="I288" s="86">
        <f t="shared" si="42"/>
        <v>390</v>
      </c>
      <c r="J288" s="3">
        <v>399</v>
      </c>
      <c r="K288" s="86">
        <v>194</v>
      </c>
      <c r="L288" s="86">
        <v>196</v>
      </c>
      <c r="M288" s="35">
        <f t="shared" si="43"/>
        <v>-9</v>
      </c>
      <c r="N288" s="86">
        <f t="shared" si="44"/>
        <v>1065.5737704918033</v>
      </c>
      <c r="O288" s="42">
        <v>0.366</v>
      </c>
    </row>
    <row r="289" spans="1:15" ht="12.75" customHeight="1">
      <c r="A289" s="10"/>
      <c r="B289" s="33"/>
      <c r="C289" s="125" t="s">
        <v>185</v>
      </c>
      <c r="D289" s="125"/>
      <c r="E289" s="40"/>
      <c r="F289" s="85">
        <v>2287</v>
      </c>
      <c r="G289" s="43">
        <v>2267</v>
      </c>
      <c r="H289" s="75">
        <f t="shared" si="41"/>
        <v>20</v>
      </c>
      <c r="I289" s="86">
        <f t="shared" si="42"/>
        <v>5395</v>
      </c>
      <c r="J289" s="3">
        <v>5435</v>
      </c>
      <c r="K289" s="86">
        <v>2757</v>
      </c>
      <c r="L289" s="86">
        <v>2638</v>
      </c>
      <c r="M289" s="35">
        <f t="shared" si="43"/>
        <v>-40</v>
      </c>
      <c r="N289" s="86">
        <f t="shared" si="44"/>
        <v>4556.587837837838</v>
      </c>
      <c r="O289" s="42">
        <v>1.184</v>
      </c>
    </row>
    <row r="290" spans="1:15" ht="12.75" customHeight="1">
      <c r="A290" s="10"/>
      <c r="B290" s="33"/>
      <c r="C290" s="40" t="s">
        <v>186</v>
      </c>
      <c r="D290" s="40" t="s">
        <v>96</v>
      </c>
      <c r="E290" s="7"/>
      <c r="F290" s="85">
        <v>1093</v>
      </c>
      <c r="G290" s="43">
        <v>1070</v>
      </c>
      <c r="H290" s="75">
        <f t="shared" si="41"/>
        <v>23</v>
      </c>
      <c r="I290" s="86">
        <f t="shared" si="42"/>
        <v>2590</v>
      </c>
      <c r="J290" s="3">
        <v>2648</v>
      </c>
      <c r="K290" s="86">
        <v>1326</v>
      </c>
      <c r="L290" s="86">
        <v>1264</v>
      </c>
      <c r="M290" s="35">
        <f t="shared" si="43"/>
        <v>-58</v>
      </c>
      <c r="N290" s="86">
        <f t="shared" si="44"/>
        <v>9664.179104477611</v>
      </c>
      <c r="O290" s="42">
        <v>0.268</v>
      </c>
    </row>
    <row r="291" spans="1:15" ht="12.75" customHeight="1">
      <c r="A291" s="10"/>
      <c r="B291" s="33"/>
      <c r="C291" s="40" t="s">
        <v>186</v>
      </c>
      <c r="D291" s="40" t="s">
        <v>94</v>
      </c>
      <c r="E291" s="7"/>
      <c r="F291" s="85">
        <v>1017</v>
      </c>
      <c r="G291" s="43">
        <v>1038</v>
      </c>
      <c r="H291" s="75">
        <f t="shared" si="41"/>
        <v>-21</v>
      </c>
      <c r="I291" s="86">
        <f t="shared" si="42"/>
        <v>2544</v>
      </c>
      <c r="J291" s="3">
        <v>2610</v>
      </c>
      <c r="K291" s="86">
        <v>1261</v>
      </c>
      <c r="L291" s="86">
        <v>1283</v>
      </c>
      <c r="M291" s="35">
        <f t="shared" si="43"/>
        <v>-66</v>
      </c>
      <c r="N291" s="86">
        <f t="shared" si="44"/>
        <v>5267.0807453416155</v>
      </c>
      <c r="O291" s="42">
        <v>0.483</v>
      </c>
    </row>
    <row r="292" spans="1:15" ht="12.75" customHeight="1">
      <c r="A292" s="10"/>
      <c r="B292" s="33"/>
      <c r="C292" s="125" t="s">
        <v>187</v>
      </c>
      <c r="D292" s="125"/>
      <c r="E292" s="40"/>
      <c r="F292" s="85">
        <v>1666</v>
      </c>
      <c r="G292" s="43">
        <v>1612</v>
      </c>
      <c r="H292" s="75">
        <f t="shared" si="41"/>
        <v>54</v>
      </c>
      <c r="I292" s="86">
        <f t="shared" si="42"/>
        <v>3762</v>
      </c>
      <c r="J292" s="3">
        <v>3651</v>
      </c>
      <c r="K292" s="86">
        <v>1924</v>
      </c>
      <c r="L292" s="86">
        <v>1838</v>
      </c>
      <c r="M292" s="35">
        <f t="shared" si="43"/>
        <v>111</v>
      </c>
      <c r="N292" s="86">
        <f t="shared" si="44"/>
        <v>2990.4610492845786</v>
      </c>
      <c r="O292" s="42">
        <v>1.258</v>
      </c>
    </row>
    <row r="293" spans="1:15" ht="12.75" customHeight="1">
      <c r="A293" s="10"/>
      <c r="B293" s="33"/>
      <c r="C293" s="125" t="s">
        <v>188</v>
      </c>
      <c r="D293" s="125"/>
      <c r="E293" s="40"/>
      <c r="F293" s="85">
        <v>523</v>
      </c>
      <c r="G293" s="43">
        <v>508</v>
      </c>
      <c r="H293" s="75">
        <f t="shared" si="41"/>
        <v>15</v>
      </c>
      <c r="I293" s="86">
        <f t="shared" si="42"/>
        <v>1240</v>
      </c>
      <c r="J293" s="3">
        <v>1226</v>
      </c>
      <c r="K293" s="86">
        <v>615</v>
      </c>
      <c r="L293" s="86">
        <v>625</v>
      </c>
      <c r="M293" s="35">
        <f t="shared" si="43"/>
        <v>14</v>
      </c>
      <c r="N293" s="86">
        <f t="shared" si="44"/>
        <v>5688.073394495413</v>
      </c>
      <c r="O293" s="42">
        <v>0.218</v>
      </c>
    </row>
    <row r="294" spans="1:15" ht="6.75" customHeight="1" thickBot="1">
      <c r="A294" s="68"/>
      <c r="B294" s="68"/>
      <c r="C294" s="69"/>
      <c r="D294" s="69"/>
      <c r="E294" s="70"/>
      <c r="F294" s="71"/>
      <c r="G294" s="71"/>
      <c r="H294" s="12"/>
      <c r="I294" s="71"/>
      <c r="J294" s="71"/>
      <c r="K294" s="71"/>
      <c r="L294" s="71"/>
      <c r="M294" s="12"/>
      <c r="N294" s="71"/>
      <c r="O294" s="72"/>
    </row>
    <row r="295" spans="3:15" ht="13.5">
      <c r="C295" s="7"/>
      <c r="D295" s="7"/>
      <c r="E295" s="7"/>
      <c r="F295" s="73"/>
      <c r="G295" s="73"/>
      <c r="H295" s="74"/>
      <c r="I295" s="73"/>
      <c r="J295" s="73"/>
      <c r="K295" s="73"/>
      <c r="L295" s="73"/>
      <c r="M295" s="74"/>
      <c r="N295" s="73"/>
      <c r="O295" s="39"/>
    </row>
  </sheetData>
  <sheetProtection/>
  <mergeCells count="160">
    <mergeCell ref="C288:D288"/>
    <mergeCell ref="C289:D289"/>
    <mergeCell ref="C292:D292"/>
    <mergeCell ref="C293:D293"/>
    <mergeCell ref="C271:D271"/>
    <mergeCell ref="C277:D277"/>
    <mergeCell ref="B283:D283"/>
    <mergeCell ref="C285:D285"/>
    <mergeCell ref="C286:D286"/>
    <mergeCell ref="C287:D287"/>
    <mergeCell ref="B244:D244"/>
    <mergeCell ref="C246:D246"/>
    <mergeCell ref="C247:D247"/>
    <mergeCell ref="C251:D251"/>
    <mergeCell ref="B268:D268"/>
    <mergeCell ref="C270:D270"/>
    <mergeCell ref="C227:D227"/>
    <mergeCell ref="C230:D230"/>
    <mergeCell ref="C231:D231"/>
    <mergeCell ref="C240:D240"/>
    <mergeCell ref="C241:D241"/>
    <mergeCell ref="C242:D242"/>
    <mergeCell ref="O222:O225"/>
    <mergeCell ref="I224:I225"/>
    <mergeCell ref="J224:J225"/>
    <mergeCell ref="K224:K225"/>
    <mergeCell ref="L224:L225"/>
    <mergeCell ref="M224:M225"/>
    <mergeCell ref="C213:D213"/>
    <mergeCell ref="B215:D215"/>
    <mergeCell ref="C217:D217"/>
    <mergeCell ref="A219:O219"/>
    <mergeCell ref="B222:D225"/>
    <mergeCell ref="F222:F225"/>
    <mergeCell ref="G222:G225"/>
    <mergeCell ref="H222:H225"/>
    <mergeCell ref="I222:M223"/>
    <mergeCell ref="N222:N225"/>
    <mergeCell ref="C205:D205"/>
    <mergeCell ref="B207:D207"/>
    <mergeCell ref="C209:D209"/>
    <mergeCell ref="C210:D210"/>
    <mergeCell ref="C211:D211"/>
    <mergeCell ref="C212:D212"/>
    <mergeCell ref="C193:D193"/>
    <mergeCell ref="C194:D194"/>
    <mergeCell ref="B200:D200"/>
    <mergeCell ref="C202:D202"/>
    <mergeCell ref="C203:D203"/>
    <mergeCell ref="C204:D204"/>
    <mergeCell ref="C187:D187"/>
    <mergeCell ref="C188:D188"/>
    <mergeCell ref="C189:D189"/>
    <mergeCell ref="C190:D190"/>
    <mergeCell ref="C191:D191"/>
    <mergeCell ref="C192:D192"/>
    <mergeCell ref="C179:D179"/>
    <mergeCell ref="C180:D180"/>
    <mergeCell ref="C181:D181"/>
    <mergeCell ref="C182:D182"/>
    <mergeCell ref="B184:D184"/>
    <mergeCell ref="C186:D186"/>
    <mergeCell ref="B158:D158"/>
    <mergeCell ref="C160:D160"/>
    <mergeCell ref="C166:D166"/>
    <mergeCell ref="C172:D172"/>
    <mergeCell ref="C175:D175"/>
    <mergeCell ref="B177:D177"/>
    <mergeCell ref="O150:O153"/>
    <mergeCell ref="I152:I153"/>
    <mergeCell ref="J152:J153"/>
    <mergeCell ref="K152:K153"/>
    <mergeCell ref="L152:L153"/>
    <mergeCell ref="M152:M153"/>
    <mergeCell ref="B150:D153"/>
    <mergeCell ref="F150:F153"/>
    <mergeCell ref="G150:G153"/>
    <mergeCell ref="H150:H153"/>
    <mergeCell ref="I150:M151"/>
    <mergeCell ref="N150:N153"/>
    <mergeCell ref="C133:D133"/>
    <mergeCell ref="C134:D134"/>
    <mergeCell ref="B136:D136"/>
    <mergeCell ref="C138:D138"/>
    <mergeCell ref="C145:D145"/>
    <mergeCell ref="A147:O147"/>
    <mergeCell ref="C119:D119"/>
    <mergeCell ref="C120:D120"/>
    <mergeCell ref="C125:D125"/>
    <mergeCell ref="B129:D129"/>
    <mergeCell ref="C131:D131"/>
    <mergeCell ref="C132:D132"/>
    <mergeCell ref="C107:D107"/>
    <mergeCell ref="C108:D108"/>
    <mergeCell ref="C109:D109"/>
    <mergeCell ref="B111:D111"/>
    <mergeCell ref="C113:D113"/>
    <mergeCell ref="C116:D116"/>
    <mergeCell ref="C99:D99"/>
    <mergeCell ref="B101:D101"/>
    <mergeCell ref="C103:D103"/>
    <mergeCell ref="C104:D104"/>
    <mergeCell ref="C105:D105"/>
    <mergeCell ref="C106:D106"/>
    <mergeCell ref="J79:J80"/>
    <mergeCell ref="K79:K80"/>
    <mergeCell ref="L79:L80"/>
    <mergeCell ref="M79:M80"/>
    <mergeCell ref="C97:D97"/>
    <mergeCell ref="C98:D98"/>
    <mergeCell ref="A70:O70"/>
    <mergeCell ref="A74:O74"/>
    <mergeCell ref="B77:D80"/>
    <mergeCell ref="F77:F80"/>
    <mergeCell ref="G77:G80"/>
    <mergeCell ref="H77:H80"/>
    <mergeCell ref="I77:M78"/>
    <mergeCell ref="N77:N80"/>
    <mergeCell ref="O77:O80"/>
    <mergeCell ref="I79:I80"/>
    <mergeCell ref="C53:D53"/>
    <mergeCell ref="C54:D54"/>
    <mergeCell ref="C55:D55"/>
    <mergeCell ref="C57:D57"/>
    <mergeCell ref="C58:D58"/>
    <mergeCell ref="C63:D63"/>
    <mergeCell ref="C47:D47"/>
    <mergeCell ref="C48:D48"/>
    <mergeCell ref="C49:D49"/>
    <mergeCell ref="C50:D50"/>
    <mergeCell ref="C51:D51"/>
    <mergeCell ref="C52:D52"/>
    <mergeCell ref="C28:D28"/>
    <mergeCell ref="C29:D29"/>
    <mergeCell ref="C30:D30"/>
    <mergeCell ref="C31:D31"/>
    <mergeCell ref="C36:D36"/>
    <mergeCell ref="C37:D37"/>
    <mergeCell ref="C13:D13"/>
    <mergeCell ref="C14:D14"/>
    <mergeCell ref="C15:D15"/>
    <mergeCell ref="C16:D16"/>
    <mergeCell ref="C17:D17"/>
    <mergeCell ref="C22:D22"/>
    <mergeCell ref="J6:J7"/>
    <mergeCell ref="K6:K7"/>
    <mergeCell ref="L6:L7"/>
    <mergeCell ref="M6:M7"/>
    <mergeCell ref="B9:D9"/>
    <mergeCell ref="B11:D11"/>
    <mergeCell ref="A1:O1"/>
    <mergeCell ref="A2:O2"/>
    <mergeCell ref="B4:D7"/>
    <mergeCell ref="F4:F7"/>
    <mergeCell ref="G4:G7"/>
    <mergeCell ref="H4:H7"/>
    <mergeCell ref="I4:M5"/>
    <mergeCell ref="N4:N7"/>
    <mergeCell ref="O4:O7"/>
    <mergeCell ref="I6:I7"/>
  </mergeCells>
  <printOptions/>
  <pageMargins left="0.3937007874015748" right="0" top="0.984251968503937" bottom="0.8267716535433072" header="0.5118110236220472" footer="0.5118110236220472"/>
  <pageSetup fitToHeight="4" horizontalDpi="600" verticalDpi="600" orientation="portrait" pageOrder="overThenDown" paperSize="9" scale="79" r:id="rId1"/>
  <rowBreaks count="1" manualBreakCount="1">
    <brk id="218" max="14" man="1"/>
  </rowBreaks>
  <ignoredErrors>
    <ignoredError sqref="I283 I268 I244 I215 I207:I208 I200 I184 I177 I158 I136 I129 I111 I101 K136:N136 K129:N129 K111:N111 K101:N101 K215:N215 K207:N208 K200:N200 K184:N184 K177:O177 K158:O158 K283:N283 K268:N268 K244:N2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2018-02-01T00:35:38Z</cp:lastPrinted>
  <dcterms:created xsi:type="dcterms:W3CDTF">2002-12-18T02:04:26Z</dcterms:created>
  <dcterms:modified xsi:type="dcterms:W3CDTF">2018-02-28T05:22:08Z</dcterms:modified>
  <cp:category/>
  <cp:version/>
  <cp:contentType/>
  <cp:contentStatus/>
</cp:coreProperties>
</file>