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216" sheetId="2" r:id="rId1"/>
  </sheets>
  <definedNames>
    <definedName name="_xlnm.Print_Area" localSheetId="0">'216'!#REF!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I32" i="2"/>
  <c r="L30" i="2"/>
  <c r="C30" i="2"/>
  <c r="C28" i="2"/>
  <c r="E26" i="2"/>
  <c r="C26" i="2"/>
  <c r="G24" i="2"/>
  <c r="E24" i="2"/>
  <c r="C24" i="2"/>
  <c r="D17" i="2"/>
  <c r="B17" i="2"/>
  <c r="L15" i="2"/>
  <c r="I15" i="2"/>
  <c r="G15" i="2"/>
  <c r="F15" i="2"/>
  <c r="B15" i="2" s="1"/>
  <c r="E15" i="2"/>
  <c r="D15" i="2"/>
  <c r="L13" i="2"/>
  <c r="I13" i="2"/>
  <c r="G13" i="2"/>
  <c r="F13" i="2"/>
  <c r="E13" i="2"/>
  <c r="B13" i="2" s="1"/>
  <c r="D13" i="2"/>
  <c r="L11" i="2"/>
  <c r="I11" i="2"/>
  <c r="B11" i="2" s="1"/>
  <c r="H11" i="2"/>
  <c r="G11" i="2"/>
  <c r="L9" i="2"/>
  <c r="K9" i="2"/>
  <c r="J9" i="2"/>
  <c r="I9" i="2"/>
  <c r="H9" i="2"/>
  <c r="G9" i="2"/>
  <c r="F9" i="2"/>
  <c r="E9" i="2"/>
  <c r="B9" i="2"/>
</calcChain>
</file>

<file path=xl/sharedStrings.xml><?xml version="1.0" encoding="utf-8"?>
<sst xmlns="http://schemas.openxmlformats.org/spreadsheetml/2006/main" count="63" uniqueCount="57">
  <si>
    <t xml:space="preserve">  216   予防接種接種者数</t>
    <phoneticPr fontId="4"/>
  </si>
  <si>
    <t>年　　　度</t>
    <rPh sb="0" eb="5">
      <t>ネンド</t>
    </rPh>
    <phoneticPr fontId="4"/>
  </si>
  <si>
    <t>総数</t>
    <rPh sb="0" eb="2">
      <t>ソウスウ</t>
    </rPh>
    <phoneticPr fontId="4"/>
  </si>
  <si>
    <t>Ｂ型肝炎</t>
    <rPh sb="1" eb="2">
      <t>カタ</t>
    </rPh>
    <rPh sb="2" eb="4">
      <t>カンエン</t>
    </rPh>
    <phoneticPr fontId="4"/>
  </si>
  <si>
    <t>ヒブ
感染症</t>
    <rPh sb="3" eb="6">
      <t>カンセンショウ</t>
    </rPh>
    <phoneticPr fontId="4"/>
  </si>
  <si>
    <t>四種
混合</t>
    <rPh sb="0" eb="1">
      <t>ヨン</t>
    </rPh>
    <phoneticPr fontId="4"/>
  </si>
  <si>
    <t>三種
混合</t>
    <phoneticPr fontId="4"/>
  </si>
  <si>
    <t>急性
灰白髄炎</t>
    <rPh sb="0" eb="1">
      <t>キュウ</t>
    </rPh>
    <rPh sb="1" eb="2">
      <t>セイ</t>
    </rPh>
    <rPh sb="3" eb="4">
      <t>ハイ</t>
    </rPh>
    <rPh sb="4" eb="5">
      <t>ハク</t>
    </rPh>
    <rPh sb="5" eb="6">
      <t>ズイ</t>
    </rPh>
    <rPh sb="6" eb="7">
      <t>エン</t>
    </rPh>
    <phoneticPr fontId="4"/>
  </si>
  <si>
    <t>二種
混合</t>
    <phoneticPr fontId="4"/>
  </si>
  <si>
    <t>日本
脳炎</t>
    <phoneticPr fontId="4"/>
  </si>
  <si>
    <t>平成26年度</t>
    <rPh sb="0" eb="2">
      <t>ヘイセイ</t>
    </rPh>
    <rPh sb="4" eb="6">
      <t>ネンド</t>
    </rPh>
    <phoneticPr fontId="9"/>
  </si>
  <si>
    <t>-</t>
    <phoneticPr fontId="4"/>
  </si>
  <si>
    <t>27</t>
    <phoneticPr fontId="1"/>
  </si>
  <si>
    <t>-</t>
    <phoneticPr fontId="4"/>
  </si>
  <si>
    <t>28</t>
    <phoneticPr fontId="1"/>
  </si>
  <si>
    <t>(4,849)</t>
    <phoneticPr fontId="1"/>
  </si>
  <si>
    <t>-</t>
  </si>
  <si>
    <t>29</t>
    <phoneticPr fontId="1"/>
  </si>
  <si>
    <t>（2,431)</t>
    <phoneticPr fontId="1"/>
  </si>
  <si>
    <t>30</t>
    <phoneticPr fontId="4"/>
  </si>
  <si>
    <t>(483)</t>
    <phoneticPr fontId="1"/>
  </si>
  <si>
    <t>麻しん風しん
混合</t>
    <rPh sb="0" eb="1">
      <t>アサ</t>
    </rPh>
    <rPh sb="7" eb="8">
      <t>コン</t>
    </rPh>
    <rPh sb="8" eb="9">
      <t>ゴウ</t>
    </rPh>
    <phoneticPr fontId="4"/>
  </si>
  <si>
    <t>水痘
（水ぼうそう）</t>
    <rPh sb="0" eb="2">
      <t>スイトウ</t>
    </rPh>
    <rPh sb="4" eb="5">
      <t>ミズ</t>
    </rPh>
    <phoneticPr fontId="4"/>
  </si>
  <si>
    <t>高齢者
インフル
エンザ</t>
    <rPh sb="0" eb="3">
      <t>コウレイシャ</t>
    </rPh>
    <phoneticPr fontId="4"/>
  </si>
  <si>
    <t>高齢者
肺炎球菌
感染症</t>
    <rPh sb="0" eb="3">
      <t>コウレイシャ</t>
    </rPh>
    <rPh sb="4" eb="6">
      <t>ハイエン</t>
    </rPh>
    <rPh sb="6" eb="8">
      <t>キュウキン</t>
    </rPh>
    <rPh sb="9" eb="12">
      <t>カンセンショウ</t>
    </rPh>
    <phoneticPr fontId="4"/>
  </si>
  <si>
    <t>(299)</t>
    <phoneticPr fontId="1"/>
  </si>
  <si>
    <t>(8,097)</t>
    <phoneticPr fontId="1"/>
  </si>
  <si>
    <t>　　</t>
    <phoneticPr fontId="1"/>
  </si>
  <si>
    <t>27</t>
    <phoneticPr fontId="1"/>
  </si>
  <si>
    <t>(250)</t>
    <phoneticPr fontId="1"/>
  </si>
  <si>
    <t>(463)</t>
    <phoneticPr fontId="1"/>
  </si>
  <si>
    <t>(1,907)</t>
    <phoneticPr fontId="1"/>
  </si>
  <si>
    <t>(288)</t>
    <phoneticPr fontId="1"/>
  </si>
  <si>
    <t>(1,619)</t>
    <phoneticPr fontId="1"/>
  </si>
  <si>
    <t>(269)</t>
    <phoneticPr fontId="1"/>
  </si>
  <si>
    <t>(1,110)</t>
    <phoneticPr fontId="1"/>
  </si>
  <si>
    <t>(371)</t>
    <phoneticPr fontId="1"/>
  </si>
  <si>
    <t>(688)</t>
    <phoneticPr fontId="1"/>
  </si>
  <si>
    <t xml:space="preserve">  資料：健康部健康政策課</t>
    <rPh sb="8" eb="10">
      <t>ケンコウ</t>
    </rPh>
    <rPh sb="10" eb="12">
      <t>セイサク</t>
    </rPh>
    <rPh sb="12" eb="13">
      <t>カ</t>
    </rPh>
    <phoneticPr fontId="4"/>
  </si>
  <si>
    <t>令和元年版（2019年版）から、予防接種接種者数に予診のみの者は含まず。</t>
    <rPh sb="0" eb="1">
      <t>レイ</t>
    </rPh>
    <rPh sb="1" eb="2">
      <t>ワ</t>
    </rPh>
    <rPh sb="2" eb="4">
      <t>ガンネン</t>
    </rPh>
    <rPh sb="4" eb="5">
      <t>ハン</t>
    </rPh>
    <rPh sb="10" eb="11">
      <t>ネン</t>
    </rPh>
    <rPh sb="11" eb="12">
      <t>ハン</t>
    </rPh>
    <rPh sb="16" eb="18">
      <t>ヨボウ</t>
    </rPh>
    <rPh sb="18" eb="20">
      <t>セッシュ</t>
    </rPh>
    <rPh sb="20" eb="22">
      <t>セッシュ</t>
    </rPh>
    <rPh sb="22" eb="23">
      <t>シャ</t>
    </rPh>
    <rPh sb="23" eb="24">
      <t>スウ</t>
    </rPh>
    <rPh sb="32" eb="33">
      <t>フク</t>
    </rPh>
    <phoneticPr fontId="4"/>
  </si>
  <si>
    <t xml:space="preserve"> (2)</t>
    <phoneticPr fontId="4"/>
  </si>
  <si>
    <t>三種混合は、ワクチンの製造販売一時中断により平成28・29年度は実績なし。</t>
    <rPh sb="22" eb="24">
      <t>ヘイセイ</t>
    </rPh>
    <rPh sb="29" eb="30">
      <t>ネン</t>
    </rPh>
    <rPh sb="30" eb="31">
      <t>ド</t>
    </rPh>
    <rPh sb="32" eb="34">
      <t>ジッセキ</t>
    </rPh>
    <phoneticPr fontId="4"/>
  </si>
  <si>
    <t xml:space="preserve"> (3)</t>
  </si>
  <si>
    <t>水痘と高齢者肺炎球菌感染症は平成26年10月から、B型肝炎は平成28年10月から定期接種を開始。</t>
    <rPh sb="3" eb="6">
      <t>コウレイシャ</t>
    </rPh>
    <rPh sb="6" eb="8">
      <t>ハイエン</t>
    </rPh>
    <rPh sb="8" eb="10">
      <t>キュウキン</t>
    </rPh>
    <rPh sb="10" eb="13">
      <t>カンセンショウ</t>
    </rPh>
    <rPh sb="26" eb="27">
      <t>カタ</t>
    </rPh>
    <rPh sb="27" eb="29">
      <t>カンエン</t>
    </rPh>
    <rPh sb="30" eb="32">
      <t>ヘイセイ</t>
    </rPh>
    <rPh sb="34" eb="35">
      <t>ネン</t>
    </rPh>
    <rPh sb="37" eb="38">
      <t>ガツ</t>
    </rPh>
    <rPh sb="40" eb="42">
      <t>テイキ</t>
    </rPh>
    <rPh sb="42" eb="44">
      <t>セッシュ</t>
    </rPh>
    <rPh sb="45" eb="47">
      <t>カイシ</t>
    </rPh>
    <phoneticPr fontId="4"/>
  </si>
  <si>
    <t xml:space="preserve"> (4)</t>
  </si>
  <si>
    <t>各予防接種の（　）内数値は、感染拡大防止のため行った市独自の費用助成制度（任意接種）による</t>
    <rPh sb="0" eb="1">
      <t>カク</t>
    </rPh>
    <rPh sb="1" eb="3">
      <t>ヨボウ</t>
    </rPh>
    <rPh sb="3" eb="5">
      <t>セッシュ</t>
    </rPh>
    <rPh sb="26" eb="27">
      <t>シ</t>
    </rPh>
    <rPh sb="27" eb="29">
      <t>ドクジ</t>
    </rPh>
    <rPh sb="30" eb="32">
      <t>ヒヨウ</t>
    </rPh>
    <rPh sb="32" eb="34">
      <t>ジョセイ</t>
    </rPh>
    <rPh sb="34" eb="36">
      <t>セイド</t>
    </rPh>
    <rPh sb="37" eb="39">
      <t>ニンイ</t>
    </rPh>
    <rPh sb="39" eb="41">
      <t>セッシュ</t>
    </rPh>
    <phoneticPr fontId="4"/>
  </si>
  <si>
    <t>接種者数で内数である。</t>
    <phoneticPr fontId="4"/>
  </si>
  <si>
    <t xml:space="preserve"> (5)</t>
    <phoneticPr fontId="1"/>
  </si>
  <si>
    <t>麻しん風しん混合に、風しん・麻しん単独分の接種人数を含む。</t>
    <rPh sb="26" eb="27">
      <t>フク</t>
    </rPh>
    <phoneticPr fontId="4"/>
  </si>
  <si>
    <t xml:space="preserve"> (6)</t>
  </si>
  <si>
    <t>先天性風しん症候群対策の麻しん風しん混合に、風しん単独分の接種人数を含む。平成30年11月から</t>
    <rPh sb="0" eb="3">
      <t>センテンセイ</t>
    </rPh>
    <rPh sb="3" eb="4">
      <t>フウ</t>
    </rPh>
    <rPh sb="6" eb="9">
      <t>ショウコウグン</t>
    </rPh>
    <rPh sb="9" eb="11">
      <t>タイサク</t>
    </rPh>
    <rPh sb="34" eb="35">
      <t>フク</t>
    </rPh>
    <rPh sb="37" eb="39">
      <t>ヘイセイ</t>
    </rPh>
    <rPh sb="41" eb="42">
      <t>ネン</t>
    </rPh>
    <rPh sb="44" eb="45">
      <t>ガツ</t>
    </rPh>
    <phoneticPr fontId="4"/>
  </si>
  <si>
    <t>対象者拡大。</t>
  </si>
  <si>
    <t>結核
（ＢＣＧ）</t>
    <rPh sb="0" eb="2">
      <t>ケッカク</t>
    </rPh>
    <phoneticPr fontId="4"/>
  </si>
  <si>
    <t>子宮頸がん予防
（ヒトパピローマ　
　ウイルス感染症）</t>
    <rPh sb="0" eb="2">
      <t>シキュウ</t>
    </rPh>
    <rPh sb="2" eb="3">
      <t>ケイ</t>
    </rPh>
    <rPh sb="5" eb="7">
      <t>ヨボウ</t>
    </rPh>
    <phoneticPr fontId="4"/>
  </si>
  <si>
    <t>小児用 
肺炎球菌
感染症</t>
    <rPh sb="0" eb="3">
      <t>ショウニヨウ</t>
    </rPh>
    <rPh sb="5" eb="7">
      <t>ハイエン</t>
    </rPh>
    <rPh sb="7" eb="9">
      <t>キュウキン</t>
    </rPh>
    <phoneticPr fontId="4"/>
  </si>
  <si>
    <t>先天性
風しん症候群対策
麻しん風しん混合
（任意接種）</t>
    <rPh sb="0" eb="3">
      <t>センテンセイ</t>
    </rPh>
    <rPh sb="4" eb="5">
      <t>フウ</t>
    </rPh>
    <rPh sb="7" eb="10">
      <t>ショウコウグン</t>
    </rPh>
    <rPh sb="10" eb="12">
      <t>タイサク</t>
    </rPh>
    <rPh sb="13" eb="14">
      <t>マ</t>
    </rPh>
    <rPh sb="16" eb="17">
      <t>フウ</t>
    </rPh>
    <rPh sb="19" eb="21">
      <t>コンゴウ</t>
    </rPh>
    <rPh sb="23" eb="25">
      <t>ニンイ</t>
    </rPh>
    <rPh sb="25" eb="27">
      <t>セッシュ</t>
    </rPh>
    <phoneticPr fontId="4"/>
  </si>
  <si>
    <t>（注）(1)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</si>
</sst>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Border="0"/>
    <xf numFmtId="0" fontId="2" fillId="0" borderId="0"/>
  </cellStyleXfs>
  <cellXfs count="63">
    <xf numFmtId="0" fontId="0" fillId="0" borderId="0" xfId="0">
      <alignment vertical="center"/>
    </xf>
    <xf numFmtId="49" fontId="5" fillId="0" borderId="0" xfId="1" applyNumberFormat="1" applyFont="1" applyFill="1" applyBorder="1" applyAlignment="1" applyProtection="1"/>
    <xf numFmtId="49" fontId="6" fillId="0" borderId="0" xfId="1" applyNumberFormat="1" applyFont="1"/>
    <xf numFmtId="49" fontId="7" fillId="0" borderId="0" xfId="1" applyNumberFormat="1" applyFont="1" applyFill="1"/>
    <xf numFmtId="49" fontId="7" fillId="0" borderId="0" xfId="1" applyNumberFormat="1" applyFont="1" applyFill="1" applyBorder="1" applyAlignment="1" applyProtection="1"/>
    <xf numFmtId="49" fontId="7" fillId="0" borderId="7" xfId="1" applyNumberFormat="1" applyFont="1" applyFill="1" applyBorder="1" applyAlignment="1" applyProtection="1">
      <alignment horizontal="right"/>
    </xf>
    <xf numFmtId="49" fontId="7" fillId="0" borderId="8" xfId="1" applyNumberFormat="1" applyFont="1" applyFill="1" applyBorder="1" applyAlignment="1" applyProtection="1"/>
    <xf numFmtId="49" fontId="7" fillId="0" borderId="8" xfId="1" applyNumberFormat="1" applyFont="1" applyFill="1" applyBorder="1" applyAlignment="1" applyProtection="1">
      <alignment horizontal="right"/>
    </xf>
    <xf numFmtId="49" fontId="7" fillId="0" borderId="0" xfId="2" applyNumberFormat="1" applyFont="1" applyFill="1" applyBorder="1" applyAlignment="1" applyProtection="1">
      <alignment horizontal="center"/>
    </xf>
    <xf numFmtId="37" fontId="7" fillId="0" borderId="9" xfId="2" applyNumberFormat="1" applyFont="1" applyFill="1" applyBorder="1" applyAlignment="1"/>
    <xf numFmtId="49" fontId="7" fillId="0" borderId="0" xfId="2" applyNumberFormat="1" applyFont="1" applyFill="1" applyBorder="1" applyAlignment="1">
      <alignment horizontal="right"/>
    </xf>
    <xf numFmtId="37" fontId="7" fillId="0" borderId="0" xfId="2" applyNumberFormat="1" applyFont="1" applyFill="1" applyBorder="1" applyAlignment="1">
      <alignment horizontal="right"/>
    </xf>
    <xf numFmtId="37" fontId="7" fillId="0" borderId="0" xfId="2" applyNumberFormat="1" applyFont="1" applyFill="1" applyBorder="1" applyAlignment="1"/>
    <xf numFmtId="49" fontId="7" fillId="0" borderId="0" xfId="2" applyNumberFormat="1" applyFont="1" applyFill="1" applyAlignment="1">
      <alignment horizontal="center"/>
    </xf>
    <xf numFmtId="37" fontId="7" fillId="0" borderId="9" xfId="2" applyNumberFormat="1" applyFont="1" applyFill="1" applyBorder="1" applyAlignment="1">
      <alignment horizontal="right"/>
    </xf>
    <xf numFmtId="49" fontId="7" fillId="0" borderId="1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>
      <alignment horizontal="right"/>
    </xf>
    <xf numFmtId="49" fontId="7" fillId="0" borderId="10" xfId="1" applyNumberFormat="1" applyFont="1" applyFill="1" applyBorder="1" applyAlignment="1" applyProtection="1">
      <alignment horizontal="right"/>
    </xf>
    <xf numFmtId="49" fontId="7" fillId="0" borderId="16" xfId="1" applyNumberFormat="1" applyFont="1" applyFill="1" applyBorder="1" applyAlignment="1" applyProtection="1"/>
    <xf numFmtId="49" fontId="7" fillId="0" borderId="8" xfId="1" applyNumberFormat="1" applyFont="1" applyFill="1" applyBorder="1"/>
    <xf numFmtId="49" fontId="7" fillId="0" borderId="3" xfId="2" applyNumberFormat="1" applyFont="1" applyFill="1" applyBorder="1" applyAlignment="1" applyProtection="1">
      <alignment horizontal="center"/>
    </xf>
    <xf numFmtId="49" fontId="7" fillId="0" borderId="0" xfId="1" applyNumberFormat="1" applyFont="1" applyFill="1" applyBorder="1"/>
    <xf numFmtId="49" fontId="7" fillId="0" borderId="3" xfId="2" applyNumberFormat="1" applyFont="1" applyFill="1" applyBorder="1" applyAlignment="1">
      <alignment horizontal="center"/>
    </xf>
    <xf numFmtId="49" fontId="7" fillId="0" borderId="17" xfId="1" applyNumberFormat="1" applyFont="1" applyFill="1" applyBorder="1" applyAlignment="1" applyProtection="1"/>
    <xf numFmtId="49" fontId="7" fillId="0" borderId="10" xfId="1" applyNumberFormat="1" applyFont="1" applyFill="1" applyBorder="1"/>
    <xf numFmtId="49" fontId="6" fillId="0" borderId="0" xfId="1" applyNumberFormat="1" applyFont="1" applyBorder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applyNumberFormat="1" applyFont="1" applyFill="1" applyAlignment="1"/>
    <xf numFmtId="49" fontId="10" fillId="0" borderId="0" xfId="1" applyNumberFormat="1" applyFont="1"/>
    <xf numFmtId="49" fontId="6" fillId="0" borderId="0" xfId="1" applyNumberFormat="1" applyFont="1" applyFill="1" applyBorder="1" applyAlignment="1" applyProtection="1"/>
    <xf numFmtId="49" fontId="10" fillId="0" borderId="0" xfId="1" applyNumberFormat="1" applyFont="1" applyFill="1" applyBorder="1" applyAlignment="1" applyProtection="1"/>
    <xf numFmtId="49" fontId="6" fillId="0" borderId="0" xfId="1" applyNumberFormat="1" applyFont="1" applyAlignment="1"/>
    <xf numFmtId="49" fontId="3" fillId="0" borderId="0" xfId="1" applyNumberFormat="1" applyFont="1" applyFill="1" applyBorder="1" applyAlignment="1" applyProtection="1">
      <alignment horizontal="left"/>
    </xf>
    <xf numFmtId="49" fontId="8" fillId="0" borderId="1" xfId="1" applyNumberFormat="1" applyFont="1" applyFill="1" applyBorder="1" applyAlignment="1" applyProtection="1">
      <alignment horizontal="center" vertical="center"/>
    </xf>
    <xf numFmtId="49" fontId="8" fillId="0" borderId="3" xfId="1" applyNumberFormat="1" applyFont="1" applyFill="1" applyBorder="1" applyAlignment="1" applyProtection="1">
      <alignment horizontal="center" vertical="center"/>
    </xf>
    <xf numFmtId="49" fontId="8" fillId="0" borderId="5" xfId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center" vertical="center" justifyLastLine="1"/>
    </xf>
    <xf numFmtId="49" fontId="8" fillId="0" borderId="4" xfId="1" applyNumberFormat="1" applyFont="1" applyFill="1" applyBorder="1" applyAlignment="1" applyProtection="1">
      <alignment horizontal="center" vertical="center" justifyLastLine="1"/>
    </xf>
    <xf numFmtId="49" fontId="8" fillId="0" borderId="6" xfId="1" applyNumberFormat="1" applyFont="1" applyFill="1" applyBorder="1" applyAlignment="1" applyProtection="1">
      <alignment horizontal="center" vertical="center" justifyLastLine="1"/>
    </xf>
    <xf numFmtId="49" fontId="8" fillId="0" borderId="2" xfId="1" applyNumberFormat="1" applyFont="1" applyFill="1" applyBorder="1" applyAlignment="1" applyProtection="1">
      <alignment horizontal="center" vertical="center" wrapText="1"/>
    </xf>
    <xf numFmtId="49" fontId="8" fillId="0" borderId="4" xfId="1" applyNumberFormat="1" applyFont="1" applyFill="1" applyBorder="1" applyAlignment="1" applyProtection="1">
      <alignment horizontal="center" vertical="center" wrapText="1"/>
    </xf>
    <xf numFmtId="49" fontId="8" fillId="0" borderId="6" xfId="1" applyNumberFormat="1" applyFont="1" applyFill="1" applyBorder="1" applyAlignment="1" applyProtection="1">
      <alignment horizontal="center" vertical="center" wrapText="1"/>
    </xf>
    <xf numFmtId="49" fontId="8" fillId="0" borderId="2" xfId="1" applyNumberFormat="1" applyFont="1" applyFill="1" applyBorder="1" applyAlignment="1" applyProtection="1">
      <alignment horizontal="center" vertical="center" wrapText="1" justifyLastLine="1"/>
    </xf>
    <xf numFmtId="49" fontId="8" fillId="0" borderId="4" xfId="1" applyNumberFormat="1" applyFont="1" applyFill="1" applyBorder="1" applyAlignment="1" applyProtection="1">
      <alignment horizontal="center" vertical="center" wrapText="1" justifyLastLine="1"/>
    </xf>
    <xf numFmtId="49" fontId="8" fillId="0" borderId="6" xfId="1" applyNumberFormat="1" applyFont="1" applyFill="1" applyBorder="1" applyAlignment="1" applyProtection="1">
      <alignment horizontal="center" vertical="center" wrapText="1" justifyLastLine="1"/>
    </xf>
    <xf numFmtId="49" fontId="8" fillId="0" borderId="12" xfId="1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8" fillId="0" borderId="9" xfId="1" applyNumberFormat="1" applyFont="1" applyFill="1" applyBorder="1" applyAlignment="1" applyProtection="1">
      <alignment horizontal="center" vertical="center" wrapText="1"/>
    </xf>
    <xf numFmtId="49" fontId="8" fillId="0" borderId="3" xfId="1" applyNumberFormat="1" applyFont="1" applyFill="1" applyBorder="1" applyAlignment="1" applyProtection="1">
      <alignment horizontal="center" vertical="center" wrapText="1"/>
    </xf>
    <xf numFmtId="49" fontId="8" fillId="0" borderId="14" xfId="1" applyNumberFormat="1" applyFont="1" applyFill="1" applyBorder="1" applyAlignment="1" applyProtection="1">
      <alignment horizontal="center" vertical="center" wrapText="1"/>
    </xf>
    <xf numFmtId="49" fontId="8" fillId="0" borderId="5" xfId="1" applyNumberFormat="1" applyFont="1" applyFill="1" applyBorder="1" applyAlignment="1" applyProtection="1">
      <alignment horizontal="center" vertical="center" wrapText="1"/>
    </xf>
    <xf numFmtId="49" fontId="8" fillId="0" borderId="12" xfId="1" applyNumberFormat="1" applyFont="1" applyFill="1" applyBorder="1" applyAlignment="1" applyProtection="1">
      <alignment horizontal="center" vertical="center" wrapText="1" justifyLastLine="1"/>
    </xf>
    <xf numFmtId="49" fontId="8" fillId="0" borderId="1" xfId="1" applyNumberFormat="1" applyFont="1" applyFill="1" applyBorder="1" applyAlignment="1" applyProtection="1">
      <alignment horizontal="center" vertical="center" wrapText="1" justifyLastLine="1"/>
    </xf>
    <xf numFmtId="49" fontId="8" fillId="0" borderId="9" xfId="1" applyNumberFormat="1" applyFont="1" applyFill="1" applyBorder="1" applyAlignment="1" applyProtection="1">
      <alignment horizontal="center" vertical="center" wrapText="1" justifyLastLine="1"/>
    </xf>
    <xf numFmtId="49" fontId="8" fillId="0" borderId="3" xfId="1" applyNumberFormat="1" applyFont="1" applyFill="1" applyBorder="1" applyAlignment="1" applyProtection="1">
      <alignment horizontal="center" vertical="center" wrapText="1" justifyLastLine="1"/>
    </xf>
    <xf numFmtId="49" fontId="8" fillId="0" borderId="14" xfId="1" applyNumberFormat="1" applyFont="1" applyFill="1" applyBorder="1" applyAlignment="1" applyProtection="1">
      <alignment horizontal="center" vertical="center" wrapText="1" justifyLastLine="1"/>
    </xf>
    <xf numFmtId="49" fontId="8" fillId="0" borderId="5" xfId="1" applyNumberFormat="1" applyFont="1" applyFill="1" applyBorder="1" applyAlignment="1" applyProtection="1">
      <alignment horizontal="center" vertical="center" wrapText="1" justifyLastLine="1"/>
    </xf>
    <xf numFmtId="49" fontId="8" fillId="0" borderId="13" xfId="1" applyNumberFormat="1" applyFont="1" applyFill="1" applyBorder="1" applyAlignment="1" applyProtection="1">
      <alignment horizontal="center" vertical="center" wrapText="1" justifyLastLine="1"/>
    </xf>
    <xf numFmtId="49" fontId="8" fillId="0" borderId="0" xfId="1" applyNumberFormat="1" applyFont="1" applyFill="1" applyBorder="1" applyAlignment="1" applyProtection="1">
      <alignment horizontal="center" vertical="center" wrapText="1" justifyLastLine="1"/>
    </xf>
    <xf numFmtId="49" fontId="8" fillId="0" borderId="15" xfId="1" applyNumberFormat="1" applyFont="1" applyFill="1" applyBorder="1" applyAlignment="1" applyProtection="1">
      <alignment horizontal="center" vertical="center" wrapText="1" justifyLastLine="1"/>
    </xf>
    <xf numFmtId="49" fontId="11" fillId="0" borderId="2" xfId="1" applyNumberFormat="1" applyFont="1" applyFill="1" applyBorder="1" applyAlignment="1" applyProtection="1">
      <alignment horizontal="center" vertical="center" wrapText="1" justifyLastLine="1"/>
    </xf>
    <xf numFmtId="49" fontId="11" fillId="0" borderId="4" xfId="1" applyNumberFormat="1" applyFont="1" applyFill="1" applyBorder="1" applyAlignment="1" applyProtection="1">
      <alignment horizontal="center" vertical="center" wrapText="1" justifyLastLine="1"/>
    </xf>
    <xf numFmtId="49" fontId="11" fillId="0" borderId="6" xfId="1" applyNumberFormat="1" applyFont="1" applyFill="1" applyBorder="1" applyAlignment="1" applyProtection="1">
      <alignment horizontal="center" vertical="center" wrapText="1" justifyLastLine="1"/>
    </xf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45"/>
  <sheetViews>
    <sheetView showGridLines="0" tabSelected="1" zoomScaleNormal="100" zoomScaleSheetLayoutView="100" workbookViewId="0">
      <selection sqref="A1:L1"/>
    </sheetView>
  </sheetViews>
  <sheetFormatPr defaultRowHeight="13.5" x14ac:dyDescent="0.15"/>
  <cols>
    <col min="1" max="1" width="14.625" style="2" customWidth="1"/>
    <col min="2" max="12" width="10" style="2" customWidth="1"/>
    <col min="13" max="14" width="5.875" style="2" customWidth="1"/>
    <col min="15" max="15" width="6.75" style="2" customWidth="1"/>
    <col min="16" max="16" width="9.375" style="2" customWidth="1"/>
    <col min="17" max="17" width="17.625" style="2" customWidth="1"/>
    <col min="18" max="256" width="9" style="2"/>
    <col min="257" max="257" width="11.875" style="2" bestFit="1" customWidth="1"/>
    <col min="258" max="258" width="9.625" style="2" customWidth="1"/>
    <col min="259" max="259" width="9.625" style="2" bestFit="1" customWidth="1"/>
    <col min="260" max="260" width="10.75" style="2" bestFit="1" customWidth="1"/>
    <col min="261" max="261" width="9.125" style="2" customWidth="1"/>
    <col min="262" max="262" width="10.375" style="2" bestFit="1" customWidth="1"/>
    <col min="263" max="263" width="8.5" style="2" bestFit="1" customWidth="1"/>
    <col min="264" max="264" width="13" style="2" bestFit="1" customWidth="1"/>
    <col min="265" max="266" width="7.5" style="2" bestFit="1" customWidth="1"/>
    <col min="267" max="267" width="8.5" style="2" bestFit="1" customWidth="1"/>
    <col min="268" max="268" width="8.5" style="2" customWidth="1"/>
    <col min="269" max="269" width="9" style="2"/>
    <col min="270" max="271" width="8.5" style="2" bestFit="1" customWidth="1"/>
    <col min="272" max="512" width="9" style="2"/>
    <col min="513" max="513" width="11.875" style="2" bestFit="1" customWidth="1"/>
    <col min="514" max="514" width="9.625" style="2" customWidth="1"/>
    <col min="515" max="515" width="9.625" style="2" bestFit="1" customWidth="1"/>
    <col min="516" max="516" width="10.75" style="2" bestFit="1" customWidth="1"/>
    <col min="517" max="517" width="9.125" style="2" customWidth="1"/>
    <col min="518" max="518" width="10.375" style="2" bestFit="1" customWidth="1"/>
    <col min="519" max="519" width="8.5" style="2" bestFit="1" customWidth="1"/>
    <col min="520" max="520" width="13" style="2" bestFit="1" customWidth="1"/>
    <col min="521" max="522" width="7.5" style="2" bestFit="1" customWidth="1"/>
    <col min="523" max="523" width="8.5" style="2" bestFit="1" customWidth="1"/>
    <col min="524" max="524" width="8.5" style="2" customWidth="1"/>
    <col min="525" max="525" width="9" style="2"/>
    <col min="526" max="527" width="8.5" style="2" bestFit="1" customWidth="1"/>
    <col min="528" max="768" width="9" style="2"/>
    <col min="769" max="769" width="11.875" style="2" bestFit="1" customWidth="1"/>
    <col min="770" max="770" width="9.625" style="2" customWidth="1"/>
    <col min="771" max="771" width="9.625" style="2" bestFit="1" customWidth="1"/>
    <col min="772" max="772" width="10.75" style="2" bestFit="1" customWidth="1"/>
    <col min="773" max="773" width="9.125" style="2" customWidth="1"/>
    <col min="774" max="774" width="10.375" style="2" bestFit="1" customWidth="1"/>
    <col min="775" max="775" width="8.5" style="2" bestFit="1" customWidth="1"/>
    <col min="776" max="776" width="13" style="2" bestFit="1" customWidth="1"/>
    <col min="777" max="778" width="7.5" style="2" bestFit="1" customWidth="1"/>
    <col min="779" max="779" width="8.5" style="2" bestFit="1" customWidth="1"/>
    <col min="780" max="780" width="8.5" style="2" customWidth="1"/>
    <col min="781" max="781" width="9" style="2"/>
    <col min="782" max="783" width="8.5" style="2" bestFit="1" customWidth="1"/>
    <col min="784" max="1024" width="9" style="2"/>
    <col min="1025" max="1025" width="11.875" style="2" bestFit="1" customWidth="1"/>
    <col min="1026" max="1026" width="9.625" style="2" customWidth="1"/>
    <col min="1027" max="1027" width="9.625" style="2" bestFit="1" customWidth="1"/>
    <col min="1028" max="1028" width="10.75" style="2" bestFit="1" customWidth="1"/>
    <col min="1029" max="1029" width="9.125" style="2" customWidth="1"/>
    <col min="1030" max="1030" width="10.375" style="2" bestFit="1" customWidth="1"/>
    <col min="1031" max="1031" width="8.5" style="2" bestFit="1" customWidth="1"/>
    <col min="1032" max="1032" width="13" style="2" bestFit="1" customWidth="1"/>
    <col min="1033" max="1034" width="7.5" style="2" bestFit="1" customWidth="1"/>
    <col min="1035" max="1035" width="8.5" style="2" bestFit="1" customWidth="1"/>
    <col min="1036" max="1036" width="8.5" style="2" customWidth="1"/>
    <col min="1037" max="1037" width="9" style="2"/>
    <col min="1038" max="1039" width="8.5" style="2" bestFit="1" customWidth="1"/>
    <col min="1040" max="1280" width="9" style="2"/>
    <col min="1281" max="1281" width="11.875" style="2" bestFit="1" customWidth="1"/>
    <col min="1282" max="1282" width="9.625" style="2" customWidth="1"/>
    <col min="1283" max="1283" width="9.625" style="2" bestFit="1" customWidth="1"/>
    <col min="1284" max="1284" width="10.75" style="2" bestFit="1" customWidth="1"/>
    <col min="1285" max="1285" width="9.125" style="2" customWidth="1"/>
    <col min="1286" max="1286" width="10.375" style="2" bestFit="1" customWidth="1"/>
    <col min="1287" max="1287" width="8.5" style="2" bestFit="1" customWidth="1"/>
    <col min="1288" max="1288" width="13" style="2" bestFit="1" customWidth="1"/>
    <col min="1289" max="1290" width="7.5" style="2" bestFit="1" customWidth="1"/>
    <col min="1291" max="1291" width="8.5" style="2" bestFit="1" customWidth="1"/>
    <col min="1292" max="1292" width="8.5" style="2" customWidth="1"/>
    <col min="1293" max="1293" width="9" style="2"/>
    <col min="1294" max="1295" width="8.5" style="2" bestFit="1" customWidth="1"/>
    <col min="1296" max="1536" width="9" style="2"/>
    <col min="1537" max="1537" width="11.875" style="2" bestFit="1" customWidth="1"/>
    <col min="1538" max="1538" width="9.625" style="2" customWidth="1"/>
    <col min="1539" max="1539" width="9.625" style="2" bestFit="1" customWidth="1"/>
    <col min="1540" max="1540" width="10.75" style="2" bestFit="1" customWidth="1"/>
    <col min="1541" max="1541" width="9.125" style="2" customWidth="1"/>
    <col min="1542" max="1542" width="10.375" style="2" bestFit="1" customWidth="1"/>
    <col min="1543" max="1543" width="8.5" style="2" bestFit="1" customWidth="1"/>
    <col min="1544" max="1544" width="13" style="2" bestFit="1" customWidth="1"/>
    <col min="1545" max="1546" width="7.5" style="2" bestFit="1" customWidth="1"/>
    <col min="1547" max="1547" width="8.5" style="2" bestFit="1" customWidth="1"/>
    <col min="1548" max="1548" width="8.5" style="2" customWidth="1"/>
    <col min="1549" max="1549" width="9" style="2"/>
    <col min="1550" max="1551" width="8.5" style="2" bestFit="1" customWidth="1"/>
    <col min="1552" max="1792" width="9" style="2"/>
    <col min="1793" max="1793" width="11.875" style="2" bestFit="1" customWidth="1"/>
    <col min="1794" max="1794" width="9.625" style="2" customWidth="1"/>
    <col min="1795" max="1795" width="9.625" style="2" bestFit="1" customWidth="1"/>
    <col min="1796" max="1796" width="10.75" style="2" bestFit="1" customWidth="1"/>
    <col min="1797" max="1797" width="9.125" style="2" customWidth="1"/>
    <col min="1798" max="1798" width="10.375" style="2" bestFit="1" customWidth="1"/>
    <col min="1799" max="1799" width="8.5" style="2" bestFit="1" customWidth="1"/>
    <col min="1800" max="1800" width="13" style="2" bestFit="1" customWidth="1"/>
    <col min="1801" max="1802" width="7.5" style="2" bestFit="1" customWidth="1"/>
    <col min="1803" max="1803" width="8.5" style="2" bestFit="1" customWidth="1"/>
    <col min="1804" max="1804" width="8.5" style="2" customWidth="1"/>
    <col min="1805" max="1805" width="9" style="2"/>
    <col min="1806" max="1807" width="8.5" style="2" bestFit="1" customWidth="1"/>
    <col min="1808" max="2048" width="9" style="2"/>
    <col min="2049" max="2049" width="11.875" style="2" bestFit="1" customWidth="1"/>
    <col min="2050" max="2050" width="9.625" style="2" customWidth="1"/>
    <col min="2051" max="2051" width="9.625" style="2" bestFit="1" customWidth="1"/>
    <col min="2052" max="2052" width="10.75" style="2" bestFit="1" customWidth="1"/>
    <col min="2053" max="2053" width="9.125" style="2" customWidth="1"/>
    <col min="2054" max="2054" width="10.375" style="2" bestFit="1" customWidth="1"/>
    <col min="2055" max="2055" width="8.5" style="2" bestFit="1" customWidth="1"/>
    <col min="2056" max="2056" width="13" style="2" bestFit="1" customWidth="1"/>
    <col min="2057" max="2058" width="7.5" style="2" bestFit="1" customWidth="1"/>
    <col min="2059" max="2059" width="8.5" style="2" bestFit="1" customWidth="1"/>
    <col min="2060" max="2060" width="8.5" style="2" customWidth="1"/>
    <col min="2061" max="2061" width="9" style="2"/>
    <col min="2062" max="2063" width="8.5" style="2" bestFit="1" customWidth="1"/>
    <col min="2064" max="2304" width="9" style="2"/>
    <col min="2305" max="2305" width="11.875" style="2" bestFit="1" customWidth="1"/>
    <col min="2306" max="2306" width="9.625" style="2" customWidth="1"/>
    <col min="2307" max="2307" width="9.625" style="2" bestFit="1" customWidth="1"/>
    <col min="2308" max="2308" width="10.75" style="2" bestFit="1" customWidth="1"/>
    <col min="2309" max="2309" width="9.125" style="2" customWidth="1"/>
    <col min="2310" max="2310" width="10.375" style="2" bestFit="1" customWidth="1"/>
    <col min="2311" max="2311" width="8.5" style="2" bestFit="1" customWidth="1"/>
    <col min="2312" max="2312" width="13" style="2" bestFit="1" customWidth="1"/>
    <col min="2313" max="2314" width="7.5" style="2" bestFit="1" customWidth="1"/>
    <col min="2315" max="2315" width="8.5" style="2" bestFit="1" customWidth="1"/>
    <col min="2316" max="2316" width="8.5" style="2" customWidth="1"/>
    <col min="2317" max="2317" width="9" style="2"/>
    <col min="2318" max="2319" width="8.5" style="2" bestFit="1" customWidth="1"/>
    <col min="2320" max="2560" width="9" style="2"/>
    <col min="2561" max="2561" width="11.875" style="2" bestFit="1" customWidth="1"/>
    <col min="2562" max="2562" width="9.625" style="2" customWidth="1"/>
    <col min="2563" max="2563" width="9.625" style="2" bestFit="1" customWidth="1"/>
    <col min="2564" max="2564" width="10.75" style="2" bestFit="1" customWidth="1"/>
    <col min="2565" max="2565" width="9.125" style="2" customWidth="1"/>
    <col min="2566" max="2566" width="10.375" style="2" bestFit="1" customWidth="1"/>
    <col min="2567" max="2567" width="8.5" style="2" bestFit="1" customWidth="1"/>
    <col min="2568" max="2568" width="13" style="2" bestFit="1" customWidth="1"/>
    <col min="2569" max="2570" width="7.5" style="2" bestFit="1" customWidth="1"/>
    <col min="2571" max="2571" width="8.5" style="2" bestFit="1" customWidth="1"/>
    <col min="2572" max="2572" width="8.5" style="2" customWidth="1"/>
    <col min="2573" max="2573" width="9" style="2"/>
    <col min="2574" max="2575" width="8.5" style="2" bestFit="1" customWidth="1"/>
    <col min="2576" max="2816" width="9" style="2"/>
    <col min="2817" max="2817" width="11.875" style="2" bestFit="1" customWidth="1"/>
    <col min="2818" max="2818" width="9.625" style="2" customWidth="1"/>
    <col min="2819" max="2819" width="9.625" style="2" bestFit="1" customWidth="1"/>
    <col min="2820" max="2820" width="10.75" style="2" bestFit="1" customWidth="1"/>
    <col min="2821" max="2821" width="9.125" style="2" customWidth="1"/>
    <col min="2822" max="2822" width="10.375" style="2" bestFit="1" customWidth="1"/>
    <col min="2823" max="2823" width="8.5" style="2" bestFit="1" customWidth="1"/>
    <col min="2824" max="2824" width="13" style="2" bestFit="1" customWidth="1"/>
    <col min="2825" max="2826" width="7.5" style="2" bestFit="1" customWidth="1"/>
    <col min="2827" max="2827" width="8.5" style="2" bestFit="1" customWidth="1"/>
    <col min="2828" max="2828" width="8.5" style="2" customWidth="1"/>
    <col min="2829" max="2829" width="9" style="2"/>
    <col min="2830" max="2831" width="8.5" style="2" bestFit="1" customWidth="1"/>
    <col min="2832" max="3072" width="9" style="2"/>
    <col min="3073" max="3073" width="11.875" style="2" bestFit="1" customWidth="1"/>
    <col min="3074" max="3074" width="9.625" style="2" customWidth="1"/>
    <col min="3075" max="3075" width="9.625" style="2" bestFit="1" customWidth="1"/>
    <col min="3076" max="3076" width="10.75" style="2" bestFit="1" customWidth="1"/>
    <col min="3077" max="3077" width="9.125" style="2" customWidth="1"/>
    <col min="3078" max="3078" width="10.375" style="2" bestFit="1" customWidth="1"/>
    <col min="3079" max="3079" width="8.5" style="2" bestFit="1" customWidth="1"/>
    <col min="3080" max="3080" width="13" style="2" bestFit="1" customWidth="1"/>
    <col min="3081" max="3082" width="7.5" style="2" bestFit="1" customWidth="1"/>
    <col min="3083" max="3083" width="8.5" style="2" bestFit="1" customWidth="1"/>
    <col min="3084" max="3084" width="8.5" style="2" customWidth="1"/>
    <col min="3085" max="3085" width="9" style="2"/>
    <col min="3086" max="3087" width="8.5" style="2" bestFit="1" customWidth="1"/>
    <col min="3088" max="3328" width="9" style="2"/>
    <col min="3329" max="3329" width="11.875" style="2" bestFit="1" customWidth="1"/>
    <col min="3330" max="3330" width="9.625" style="2" customWidth="1"/>
    <col min="3331" max="3331" width="9.625" style="2" bestFit="1" customWidth="1"/>
    <col min="3332" max="3332" width="10.75" style="2" bestFit="1" customWidth="1"/>
    <col min="3333" max="3333" width="9.125" style="2" customWidth="1"/>
    <col min="3334" max="3334" width="10.375" style="2" bestFit="1" customWidth="1"/>
    <col min="3335" max="3335" width="8.5" style="2" bestFit="1" customWidth="1"/>
    <col min="3336" max="3336" width="13" style="2" bestFit="1" customWidth="1"/>
    <col min="3337" max="3338" width="7.5" style="2" bestFit="1" customWidth="1"/>
    <col min="3339" max="3339" width="8.5" style="2" bestFit="1" customWidth="1"/>
    <col min="3340" max="3340" width="8.5" style="2" customWidth="1"/>
    <col min="3341" max="3341" width="9" style="2"/>
    <col min="3342" max="3343" width="8.5" style="2" bestFit="1" customWidth="1"/>
    <col min="3344" max="3584" width="9" style="2"/>
    <col min="3585" max="3585" width="11.875" style="2" bestFit="1" customWidth="1"/>
    <col min="3586" max="3586" width="9.625" style="2" customWidth="1"/>
    <col min="3587" max="3587" width="9.625" style="2" bestFit="1" customWidth="1"/>
    <col min="3588" max="3588" width="10.75" style="2" bestFit="1" customWidth="1"/>
    <col min="3589" max="3589" width="9.125" style="2" customWidth="1"/>
    <col min="3590" max="3590" width="10.375" style="2" bestFit="1" customWidth="1"/>
    <col min="3591" max="3591" width="8.5" style="2" bestFit="1" customWidth="1"/>
    <col min="3592" max="3592" width="13" style="2" bestFit="1" customWidth="1"/>
    <col min="3593" max="3594" width="7.5" style="2" bestFit="1" customWidth="1"/>
    <col min="3595" max="3595" width="8.5" style="2" bestFit="1" customWidth="1"/>
    <col min="3596" max="3596" width="8.5" style="2" customWidth="1"/>
    <col min="3597" max="3597" width="9" style="2"/>
    <col min="3598" max="3599" width="8.5" style="2" bestFit="1" customWidth="1"/>
    <col min="3600" max="3840" width="9" style="2"/>
    <col min="3841" max="3841" width="11.875" style="2" bestFit="1" customWidth="1"/>
    <col min="3842" max="3842" width="9.625" style="2" customWidth="1"/>
    <col min="3843" max="3843" width="9.625" style="2" bestFit="1" customWidth="1"/>
    <col min="3844" max="3844" width="10.75" style="2" bestFit="1" customWidth="1"/>
    <col min="3845" max="3845" width="9.125" style="2" customWidth="1"/>
    <col min="3846" max="3846" width="10.375" style="2" bestFit="1" customWidth="1"/>
    <col min="3847" max="3847" width="8.5" style="2" bestFit="1" customWidth="1"/>
    <col min="3848" max="3848" width="13" style="2" bestFit="1" customWidth="1"/>
    <col min="3849" max="3850" width="7.5" style="2" bestFit="1" customWidth="1"/>
    <col min="3851" max="3851" width="8.5" style="2" bestFit="1" customWidth="1"/>
    <col min="3852" max="3852" width="8.5" style="2" customWidth="1"/>
    <col min="3853" max="3853" width="9" style="2"/>
    <col min="3854" max="3855" width="8.5" style="2" bestFit="1" customWidth="1"/>
    <col min="3856" max="4096" width="9" style="2"/>
    <col min="4097" max="4097" width="11.875" style="2" bestFit="1" customWidth="1"/>
    <col min="4098" max="4098" width="9.625" style="2" customWidth="1"/>
    <col min="4099" max="4099" width="9.625" style="2" bestFit="1" customWidth="1"/>
    <col min="4100" max="4100" width="10.75" style="2" bestFit="1" customWidth="1"/>
    <col min="4101" max="4101" width="9.125" style="2" customWidth="1"/>
    <col min="4102" max="4102" width="10.375" style="2" bestFit="1" customWidth="1"/>
    <col min="4103" max="4103" width="8.5" style="2" bestFit="1" customWidth="1"/>
    <col min="4104" max="4104" width="13" style="2" bestFit="1" customWidth="1"/>
    <col min="4105" max="4106" width="7.5" style="2" bestFit="1" customWidth="1"/>
    <col min="4107" max="4107" width="8.5" style="2" bestFit="1" customWidth="1"/>
    <col min="4108" max="4108" width="8.5" style="2" customWidth="1"/>
    <col min="4109" max="4109" width="9" style="2"/>
    <col min="4110" max="4111" width="8.5" style="2" bestFit="1" customWidth="1"/>
    <col min="4112" max="4352" width="9" style="2"/>
    <col min="4353" max="4353" width="11.875" style="2" bestFit="1" customWidth="1"/>
    <col min="4354" max="4354" width="9.625" style="2" customWidth="1"/>
    <col min="4355" max="4355" width="9.625" style="2" bestFit="1" customWidth="1"/>
    <col min="4356" max="4356" width="10.75" style="2" bestFit="1" customWidth="1"/>
    <col min="4357" max="4357" width="9.125" style="2" customWidth="1"/>
    <col min="4358" max="4358" width="10.375" style="2" bestFit="1" customWidth="1"/>
    <col min="4359" max="4359" width="8.5" style="2" bestFit="1" customWidth="1"/>
    <col min="4360" max="4360" width="13" style="2" bestFit="1" customWidth="1"/>
    <col min="4361" max="4362" width="7.5" style="2" bestFit="1" customWidth="1"/>
    <col min="4363" max="4363" width="8.5" style="2" bestFit="1" customWidth="1"/>
    <col min="4364" max="4364" width="8.5" style="2" customWidth="1"/>
    <col min="4365" max="4365" width="9" style="2"/>
    <col min="4366" max="4367" width="8.5" style="2" bestFit="1" customWidth="1"/>
    <col min="4368" max="4608" width="9" style="2"/>
    <col min="4609" max="4609" width="11.875" style="2" bestFit="1" customWidth="1"/>
    <col min="4610" max="4610" width="9.625" style="2" customWidth="1"/>
    <col min="4611" max="4611" width="9.625" style="2" bestFit="1" customWidth="1"/>
    <col min="4612" max="4612" width="10.75" style="2" bestFit="1" customWidth="1"/>
    <col min="4613" max="4613" width="9.125" style="2" customWidth="1"/>
    <col min="4614" max="4614" width="10.375" style="2" bestFit="1" customWidth="1"/>
    <col min="4615" max="4615" width="8.5" style="2" bestFit="1" customWidth="1"/>
    <col min="4616" max="4616" width="13" style="2" bestFit="1" customWidth="1"/>
    <col min="4617" max="4618" width="7.5" style="2" bestFit="1" customWidth="1"/>
    <col min="4619" max="4619" width="8.5" style="2" bestFit="1" customWidth="1"/>
    <col min="4620" max="4620" width="8.5" style="2" customWidth="1"/>
    <col min="4621" max="4621" width="9" style="2"/>
    <col min="4622" max="4623" width="8.5" style="2" bestFit="1" customWidth="1"/>
    <col min="4624" max="4864" width="9" style="2"/>
    <col min="4865" max="4865" width="11.875" style="2" bestFit="1" customWidth="1"/>
    <col min="4866" max="4866" width="9.625" style="2" customWidth="1"/>
    <col min="4867" max="4867" width="9.625" style="2" bestFit="1" customWidth="1"/>
    <col min="4868" max="4868" width="10.75" style="2" bestFit="1" customWidth="1"/>
    <col min="4869" max="4869" width="9.125" style="2" customWidth="1"/>
    <col min="4870" max="4870" width="10.375" style="2" bestFit="1" customWidth="1"/>
    <col min="4871" max="4871" width="8.5" style="2" bestFit="1" customWidth="1"/>
    <col min="4872" max="4872" width="13" style="2" bestFit="1" customWidth="1"/>
    <col min="4873" max="4874" width="7.5" style="2" bestFit="1" customWidth="1"/>
    <col min="4875" max="4875" width="8.5" style="2" bestFit="1" customWidth="1"/>
    <col min="4876" max="4876" width="8.5" style="2" customWidth="1"/>
    <col min="4877" max="4877" width="9" style="2"/>
    <col min="4878" max="4879" width="8.5" style="2" bestFit="1" customWidth="1"/>
    <col min="4880" max="5120" width="9" style="2"/>
    <col min="5121" max="5121" width="11.875" style="2" bestFit="1" customWidth="1"/>
    <col min="5122" max="5122" width="9.625" style="2" customWidth="1"/>
    <col min="5123" max="5123" width="9.625" style="2" bestFit="1" customWidth="1"/>
    <col min="5124" max="5124" width="10.75" style="2" bestFit="1" customWidth="1"/>
    <col min="5125" max="5125" width="9.125" style="2" customWidth="1"/>
    <col min="5126" max="5126" width="10.375" style="2" bestFit="1" customWidth="1"/>
    <col min="5127" max="5127" width="8.5" style="2" bestFit="1" customWidth="1"/>
    <col min="5128" max="5128" width="13" style="2" bestFit="1" customWidth="1"/>
    <col min="5129" max="5130" width="7.5" style="2" bestFit="1" customWidth="1"/>
    <col min="5131" max="5131" width="8.5" style="2" bestFit="1" customWidth="1"/>
    <col min="5132" max="5132" width="8.5" style="2" customWidth="1"/>
    <col min="5133" max="5133" width="9" style="2"/>
    <col min="5134" max="5135" width="8.5" style="2" bestFit="1" customWidth="1"/>
    <col min="5136" max="5376" width="9" style="2"/>
    <col min="5377" max="5377" width="11.875" style="2" bestFit="1" customWidth="1"/>
    <col min="5378" max="5378" width="9.625" style="2" customWidth="1"/>
    <col min="5379" max="5379" width="9.625" style="2" bestFit="1" customWidth="1"/>
    <col min="5380" max="5380" width="10.75" style="2" bestFit="1" customWidth="1"/>
    <col min="5381" max="5381" width="9.125" style="2" customWidth="1"/>
    <col min="5382" max="5382" width="10.375" style="2" bestFit="1" customWidth="1"/>
    <col min="5383" max="5383" width="8.5" style="2" bestFit="1" customWidth="1"/>
    <col min="5384" max="5384" width="13" style="2" bestFit="1" customWidth="1"/>
    <col min="5385" max="5386" width="7.5" style="2" bestFit="1" customWidth="1"/>
    <col min="5387" max="5387" width="8.5" style="2" bestFit="1" customWidth="1"/>
    <col min="5388" max="5388" width="8.5" style="2" customWidth="1"/>
    <col min="5389" max="5389" width="9" style="2"/>
    <col min="5390" max="5391" width="8.5" style="2" bestFit="1" customWidth="1"/>
    <col min="5392" max="5632" width="9" style="2"/>
    <col min="5633" max="5633" width="11.875" style="2" bestFit="1" customWidth="1"/>
    <col min="5634" max="5634" width="9.625" style="2" customWidth="1"/>
    <col min="5635" max="5635" width="9.625" style="2" bestFit="1" customWidth="1"/>
    <col min="5636" max="5636" width="10.75" style="2" bestFit="1" customWidth="1"/>
    <col min="5637" max="5637" width="9.125" style="2" customWidth="1"/>
    <col min="5638" max="5638" width="10.375" style="2" bestFit="1" customWidth="1"/>
    <col min="5639" max="5639" width="8.5" style="2" bestFit="1" customWidth="1"/>
    <col min="5640" max="5640" width="13" style="2" bestFit="1" customWidth="1"/>
    <col min="5641" max="5642" width="7.5" style="2" bestFit="1" customWidth="1"/>
    <col min="5643" max="5643" width="8.5" style="2" bestFit="1" customWidth="1"/>
    <col min="5644" max="5644" width="8.5" style="2" customWidth="1"/>
    <col min="5645" max="5645" width="9" style="2"/>
    <col min="5646" max="5647" width="8.5" style="2" bestFit="1" customWidth="1"/>
    <col min="5648" max="5888" width="9" style="2"/>
    <col min="5889" max="5889" width="11.875" style="2" bestFit="1" customWidth="1"/>
    <col min="5890" max="5890" width="9.625" style="2" customWidth="1"/>
    <col min="5891" max="5891" width="9.625" style="2" bestFit="1" customWidth="1"/>
    <col min="5892" max="5892" width="10.75" style="2" bestFit="1" customWidth="1"/>
    <col min="5893" max="5893" width="9.125" style="2" customWidth="1"/>
    <col min="5894" max="5894" width="10.375" style="2" bestFit="1" customWidth="1"/>
    <col min="5895" max="5895" width="8.5" style="2" bestFit="1" customWidth="1"/>
    <col min="5896" max="5896" width="13" style="2" bestFit="1" customWidth="1"/>
    <col min="5897" max="5898" width="7.5" style="2" bestFit="1" customWidth="1"/>
    <col min="5899" max="5899" width="8.5" style="2" bestFit="1" customWidth="1"/>
    <col min="5900" max="5900" width="8.5" style="2" customWidth="1"/>
    <col min="5901" max="5901" width="9" style="2"/>
    <col min="5902" max="5903" width="8.5" style="2" bestFit="1" customWidth="1"/>
    <col min="5904" max="6144" width="9" style="2"/>
    <col min="6145" max="6145" width="11.875" style="2" bestFit="1" customWidth="1"/>
    <col min="6146" max="6146" width="9.625" style="2" customWidth="1"/>
    <col min="6147" max="6147" width="9.625" style="2" bestFit="1" customWidth="1"/>
    <col min="6148" max="6148" width="10.75" style="2" bestFit="1" customWidth="1"/>
    <col min="6149" max="6149" width="9.125" style="2" customWidth="1"/>
    <col min="6150" max="6150" width="10.375" style="2" bestFit="1" customWidth="1"/>
    <col min="6151" max="6151" width="8.5" style="2" bestFit="1" customWidth="1"/>
    <col min="6152" max="6152" width="13" style="2" bestFit="1" customWidth="1"/>
    <col min="6153" max="6154" width="7.5" style="2" bestFit="1" customWidth="1"/>
    <col min="6155" max="6155" width="8.5" style="2" bestFit="1" customWidth="1"/>
    <col min="6156" max="6156" width="8.5" style="2" customWidth="1"/>
    <col min="6157" max="6157" width="9" style="2"/>
    <col min="6158" max="6159" width="8.5" style="2" bestFit="1" customWidth="1"/>
    <col min="6160" max="6400" width="9" style="2"/>
    <col min="6401" max="6401" width="11.875" style="2" bestFit="1" customWidth="1"/>
    <col min="6402" max="6402" width="9.625" style="2" customWidth="1"/>
    <col min="6403" max="6403" width="9.625" style="2" bestFit="1" customWidth="1"/>
    <col min="6404" max="6404" width="10.75" style="2" bestFit="1" customWidth="1"/>
    <col min="6405" max="6405" width="9.125" style="2" customWidth="1"/>
    <col min="6406" max="6406" width="10.375" style="2" bestFit="1" customWidth="1"/>
    <col min="6407" max="6407" width="8.5" style="2" bestFit="1" customWidth="1"/>
    <col min="6408" max="6408" width="13" style="2" bestFit="1" customWidth="1"/>
    <col min="6409" max="6410" width="7.5" style="2" bestFit="1" customWidth="1"/>
    <col min="6411" max="6411" width="8.5" style="2" bestFit="1" customWidth="1"/>
    <col min="6412" max="6412" width="8.5" style="2" customWidth="1"/>
    <col min="6413" max="6413" width="9" style="2"/>
    <col min="6414" max="6415" width="8.5" style="2" bestFit="1" customWidth="1"/>
    <col min="6416" max="6656" width="9" style="2"/>
    <col min="6657" max="6657" width="11.875" style="2" bestFit="1" customWidth="1"/>
    <col min="6658" max="6658" width="9.625" style="2" customWidth="1"/>
    <col min="6659" max="6659" width="9.625" style="2" bestFit="1" customWidth="1"/>
    <col min="6660" max="6660" width="10.75" style="2" bestFit="1" customWidth="1"/>
    <col min="6661" max="6661" width="9.125" style="2" customWidth="1"/>
    <col min="6662" max="6662" width="10.375" style="2" bestFit="1" customWidth="1"/>
    <col min="6663" max="6663" width="8.5" style="2" bestFit="1" customWidth="1"/>
    <col min="6664" max="6664" width="13" style="2" bestFit="1" customWidth="1"/>
    <col min="6665" max="6666" width="7.5" style="2" bestFit="1" customWidth="1"/>
    <col min="6667" max="6667" width="8.5" style="2" bestFit="1" customWidth="1"/>
    <col min="6668" max="6668" width="8.5" style="2" customWidth="1"/>
    <col min="6669" max="6669" width="9" style="2"/>
    <col min="6670" max="6671" width="8.5" style="2" bestFit="1" customWidth="1"/>
    <col min="6672" max="6912" width="9" style="2"/>
    <col min="6913" max="6913" width="11.875" style="2" bestFit="1" customWidth="1"/>
    <col min="6914" max="6914" width="9.625" style="2" customWidth="1"/>
    <col min="6915" max="6915" width="9.625" style="2" bestFit="1" customWidth="1"/>
    <col min="6916" max="6916" width="10.75" style="2" bestFit="1" customWidth="1"/>
    <col min="6917" max="6917" width="9.125" style="2" customWidth="1"/>
    <col min="6918" max="6918" width="10.375" style="2" bestFit="1" customWidth="1"/>
    <col min="6919" max="6919" width="8.5" style="2" bestFit="1" customWidth="1"/>
    <col min="6920" max="6920" width="13" style="2" bestFit="1" customWidth="1"/>
    <col min="6921" max="6922" width="7.5" style="2" bestFit="1" customWidth="1"/>
    <col min="6923" max="6923" width="8.5" style="2" bestFit="1" customWidth="1"/>
    <col min="6924" max="6924" width="8.5" style="2" customWidth="1"/>
    <col min="6925" max="6925" width="9" style="2"/>
    <col min="6926" max="6927" width="8.5" style="2" bestFit="1" customWidth="1"/>
    <col min="6928" max="7168" width="9" style="2"/>
    <col min="7169" max="7169" width="11.875" style="2" bestFit="1" customWidth="1"/>
    <col min="7170" max="7170" width="9.625" style="2" customWidth="1"/>
    <col min="7171" max="7171" width="9.625" style="2" bestFit="1" customWidth="1"/>
    <col min="7172" max="7172" width="10.75" style="2" bestFit="1" customWidth="1"/>
    <col min="7173" max="7173" width="9.125" style="2" customWidth="1"/>
    <col min="7174" max="7174" width="10.375" style="2" bestFit="1" customWidth="1"/>
    <col min="7175" max="7175" width="8.5" style="2" bestFit="1" customWidth="1"/>
    <col min="7176" max="7176" width="13" style="2" bestFit="1" customWidth="1"/>
    <col min="7177" max="7178" width="7.5" style="2" bestFit="1" customWidth="1"/>
    <col min="7179" max="7179" width="8.5" style="2" bestFit="1" customWidth="1"/>
    <col min="7180" max="7180" width="8.5" style="2" customWidth="1"/>
    <col min="7181" max="7181" width="9" style="2"/>
    <col min="7182" max="7183" width="8.5" style="2" bestFit="1" customWidth="1"/>
    <col min="7184" max="7424" width="9" style="2"/>
    <col min="7425" max="7425" width="11.875" style="2" bestFit="1" customWidth="1"/>
    <col min="7426" max="7426" width="9.625" style="2" customWidth="1"/>
    <col min="7427" max="7427" width="9.625" style="2" bestFit="1" customWidth="1"/>
    <col min="7428" max="7428" width="10.75" style="2" bestFit="1" customWidth="1"/>
    <col min="7429" max="7429" width="9.125" style="2" customWidth="1"/>
    <col min="7430" max="7430" width="10.375" style="2" bestFit="1" customWidth="1"/>
    <col min="7431" max="7431" width="8.5" style="2" bestFit="1" customWidth="1"/>
    <col min="7432" max="7432" width="13" style="2" bestFit="1" customWidth="1"/>
    <col min="7433" max="7434" width="7.5" style="2" bestFit="1" customWidth="1"/>
    <col min="7435" max="7435" width="8.5" style="2" bestFit="1" customWidth="1"/>
    <col min="7436" max="7436" width="8.5" style="2" customWidth="1"/>
    <col min="7437" max="7437" width="9" style="2"/>
    <col min="7438" max="7439" width="8.5" style="2" bestFit="1" customWidth="1"/>
    <col min="7440" max="7680" width="9" style="2"/>
    <col min="7681" max="7681" width="11.875" style="2" bestFit="1" customWidth="1"/>
    <col min="7682" max="7682" width="9.625" style="2" customWidth="1"/>
    <col min="7683" max="7683" width="9.625" style="2" bestFit="1" customWidth="1"/>
    <col min="7684" max="7684" width="10.75" style="2" bestFit="1" customWidth="1"/>
    <col min="7685" max="7685" width="9.125" style="2" customWidth="1"/>
    <col min="7686" max="7686" width="10.375" style="2" bestFit="1" customWidth="1"/>
    <col min="7687" max="7687" width="8.5" style="2" bestFit="1" customWidth="1"/>
    <col min="7688" max="7688" width="13" style="2" bestFit="1" customWidth="1"/>
    <col min="7689" max="7690" width="7.5" style="2" bestFit="1" customWidth="1"/>
    <col min="7691" max="7691" width="8.5" style="2" bestFit="1" customWidth="1"/>
    <col min="7692" max="7692" width="8.5" style="2" customWidth="1"/>
    <col min="7693" max="7693" width="9" style="2"/>
    <col min="7694" max="7695" width="8.5" style="2" bestFit="1" customWidth="1"/>
    <col min="7696" max="7936" width="9" style="2"/>
    <col min="7937" max="7937" width="11.875" style="2" bestFit="1" customWidth="1"/>
    <col min="7938" max="7938" width="9.625" style="2" customWidth="1"/>
    <col min="7939" max="7939" width="9.625" style="2" bestFit="1" customWidth="1"/>
    <col min="7940" max="7940" width="10.75" style="2" bestFit="1" customWidth="1"/>
    <col min="7941" max="7941" width="9.125" style="2" customWidth="1"/>
    <col min="7942" max="7942" width="10.375" style="2" bestFit="1" customWidth="1"/>
    <col min="7943" max="7943" width="8.5" style="2" bestFit="1" customWidth="1"/>
    <col min="7944" max="7944" width="13" style="2" bestFit="1" customWidth="1"/>
    <col min="7945" max="7946" width="7.5" style="2" bestFit="1" customWidth="1"/>
    <col min="7947" max="7947" width="8.5" style="2" bestFit="1" customWidth="1"/>
    <col min="7948" max="7948" width="8.5" style="2" customWidth="1"/>
    <col min="7949" max="7949" width="9" style="2"/>
    <col min="7950" max="7951" width="8.5" style="2" bestFit="1" customWidth="1"/>
    <col min="7952" max="8192" width="9" style="2"/>
    <col min="8193" max="8193" width="11.875" style="2" bestFit="1" customWidth="1"/>
    <col min="8194" max="8194" width="9.625" style="2" customWidth="1"/>
    <col min="8195" max="8195" width="9.625" style="2" bestFit="1" customWidth="1"/>
    <col min="8196" max="8196" width="10.75" style="2" bestFit="1" customWidth="1"/>
    <col min="8197" max="8197" width="9.125" style="2" customWidth="1"/>
    <col min="8198" max="8198" width="10.375" style="2" bestFit="1" customWidth="1"/>
    <col min="8199" max="8199" width="8.5" style="2" bestFit="1" customWidth="1"/>
    <col min="8200" max="8200" width="13" style="2" bestFit="1" customWidth="1"/>
    <col min="8201" max="8202" width="7.5" style="2" bestFit="1" customWidth="1"/>
    <col min="8203" max="8203" width="8.5" style="2" bestFit="1" customWidth="1"/>
    <col min="8204" max="8204" width="8.5" style="2" customWidth="1"/>
    <col min="8205" max="8205" width="9" style="2"/>
    <col min="8206" max="8207" width="8.5" style="2" bestFit="1" customWidth="1"/>
    <col min="8208" max="8448" width="9" style="2"/>
    <col min="8449" max="8449" width="11.875" style="2" bestFit="1" customWidth="1"/>
    <col min="8450" max="8450" width="9.625" style="2" customWidth="1"/>
    <col min="8451" max="8451" width="9.625" style="2" bestFit="1" customWidth="1"/>
    <col min="8452" max="8452" width="10.75" style="2" bestFit="1" customWidth="1"/>
    <col min="8453" max="8453" width="9.125" style="2" customWidth="1"/>
    <col min="8454" max="8454" width="10.375" style="2" bestFit="1" customWidth="1"/>
    <col min="8455" max="8455" width="8.5" style="2" bestFit="1" customWidth="1"/>
    <col min="8456" max="8456" width="13" style="2" bestFit="1" customWidth="1"/>
    <col min="8457" max="8458" width="7.5" style="2" bestFit="1" customWidth="1"/>
    <col min="8459" max="8459" width="8.5" style="2" bestFit="1" customWidth="1"/>
    <col min="8460" max="8460" width="8.5" style="2" customWidth="1"/>
    <col min="8461" max="8461" width="9" style="2"/>
    <col min="8462" max="8463" width="8.5" style="2" bestFit="1" customWidth="1"/>
    <col min="8464" max="8704" width="9" style="2"/>
    <col min="8705" max="8705" width="11.875" style="2" bestFit="1" customWidth="1"/>
    <col min="8706" max="8706" width="9.625" style="2" customWidth="1"/>
    <col min="8707" max="8707" width="9.625" style="2" bestFit="1" customWidth="1"/>
    <col min="8708" max="8708" width="10.75" style="2" bestFit="1" customWidth="1"/>
    <col min="8709" max="8709" width="9.125" style="2" customWidth="1"/>
    <col min="8710" max="8710" width="10.375" style="2" bestFit="1" customWidth="1"/>
    <col min="8711" max="8711" width="8.5" style="2" bestFit="1" customWidth="1"/>
    <col min="8712" max="8712" width="13" style="2" bestFit="1" customWidth="1"/>
    <col min="8713" max="8714" width="7.5" style="2" bestFit="1" customWidth="1"/>
    <col min="8715" max="8715" width="8.5" style="2" bestFit="1" customWidth="1"/>
    <col min="8716" max="8716" width="8.5" style="2" customWidth="1"/>
    <col min="8717" max="8717" width="9" style="2"/>
    <col min="8718" max="8719" width="8.5" style="2" bestFit="1" customWidth="1"/>
    <col min="8720" max="8960" width="9" style="2"/>
    <col min="8961" max="8961" width="11.875" style="2" bestFit="1" customWidth="1"/>
    <col min="8962" max="8962" width="9.625" style="2" customWidth="1"/>
    <col min="8963" max="8963" width="9.625" style="2" bestFit="1" customWidth="1"/>
    <col min="8964" max="8964" width="10.75" style="2" bestFit="1" customWidth="1"/>
    <col min="8965" max="8965" width="9.125" style="2" customWidth="1"/>
    <col min="8966" max="8966" width="10.375" style="2" bestFit="1" customWidth="1"/>
    <col min="8967" max="8967" width="8.5" style="2" bestFit="1" customWidth="1"/>
    <col min="8968" max="8968" width="13" style="2" bestFit="1" customWidth="1"/>
    <col min="8969" max="8970" width="7.5" style="2" bestFit="1" customWidth="1"/>
    <col min="8971" max="8971" width="8.5" style="2" bestFit="1" customWidth="1"/>
    <col min="8972" max="8972" width="8.5" style="2" customWidth="1"/>
    <col min="8973" max="8973" width="9" style="2"/>
    <col min="8974" max="8975" width="8.5" style="2" bestFit="1" customWidth="1"/>
    <col min="8976" max="9216" width="9" style="2"/>
    <col min="9217" max="9217" width="11.875" style="2" bestFit="1" customWidth="1"/>
    <col min="9218" max="9218" width="9.625" style="2" customWidth="1"/>
    <col min="9219" max="9219" width="9.625" style="2" bestFit="1" customWidth="1"/>
    <col min="9220" max="9220" width="10.75" style="2" bestFit="1" customWidth="1"/>
    <col min="9221" max="9221" width="9.125" style="2" customWidth="1"/>
    <col min="9222" max="9222" width="10.375" style="2" bestFit="1" customWidth="1"/>
    <col min="9223" max="9223" width="8.5" style="2" bestFit="1" customWidth="1"/>
    <col min="9224" max="9224" width="13" style="2" bestFit="1" customWidth="1"/>
    <col min="9225" max="9226" width="7.5" style="2" bestFit="1" customWidth="1"/>
    <col min="9227" max="9227" width="8.5" style="2" bestFit="1" customWidth="1"/>
    <col min="9228" max="9228" width="8.5" style="2" customWidth="1"/>
    <col min="9229" max="9229" width="9" style="2"/>
    <col min="9230" max="9231" width="8.5" style="2" bestFit="1" customWidth="1"/>
    <col min="9232" max="9472" width="9" style="2"/>
    <col min="9473" max="9473" width="11.875" style="2" bestFit="1" customWidth="1"/>
    <col min="9474" max="9474" width="9.625" style="2" customWidth="1"/>
    <col min="9475" max="9475" width="9.625" style="2" bestFit="1" customWidth="1"/>
    <col min="9476" max="9476" width="10.75" style="2" bestFit="1" customWidth="1"/>
    <col min="9477" max="9477" width="9.125" style="2" customWidth="1"/>
    <col min="9478" max="9478" width="10.375" style="2" bestFit="1" customWidth="1"/>
    <col min="9479" max="9479" width="8.5" style="2" bestFit="1" customWidth="1"/>
    <col min="9480" max="9480" width="13" style="2" bestFit="1" customWidth="1"/>
    <col min="9481" max="9482" width="7.5" style="2" bestFit="1" customWidth="1"/>
    <col min="9483" max="9483" width="8.5" style="2" bestFit="1" customWidth="1"/>
    <col min="9484" max="9484" width="8.5" style="2" customWidth="1"/>
    <col min="9485" max="9485" width="9" style="2"/>
    <col min="9486" max="9487" width="8.5" style="2" bestFit="1" customWidth="1"/>
    <col min="9488" max="9728" width="9" style="2"/>
    <col min="9729" max="9729" width="11.875" style="2" bestFit="1" customWidth="1"/>
    <col min="9730" max="9730" width="9.625" style="2" customWidth="1"/>
    <col min="9731" max="9731" width="9.625" style="2" bestFit="1" customWidth="1"/>
    <col min="9732" max="9732" width="10.75" style="2" bestFit="1" customWidth="1"/>
    <col min="9733" max="9733" width="9.125" style="2" customWidth="1"/>
    <col min="9734" max="9734" width="10.375" style="2" bestFit="1" customWidth="1"/>
    <col min="9735" max="9735" width="8.5" style="2" bestFit="1" customWidth="1"/>
    <col min="9736" max="9736" width="13" style="2" bestFit="1" customWidth="1"/>
    <col min="9737" max="9738" width="7.5" style="2" bestFit="1" customWidth="1"/>
    <col min="9739" max="9739" width="8.5" style="2" bestFit="1" customWidth="1"/>
    <col min="9740" max="9740" width="8.5" style="2" customWidth="1"/>
    <col min="9741" max="9741" width="9" style="2"/>
    <col min="9742" max="9743" width="8.5" style="2" bestFit="1" customWidth="1"/>
    <col min="9744" max="9984" width="9" style="2"/>
    <col min="9985" max="9985" width="11.875" style="2" bestFit="1" customWidth="1"/>
    <col min="9986" max="9986" width="9.625" style="2" customWidth="1"/>
    <col min="9987" max="9987" width="9.625" style="2" bestFit="1" customWidth="1"/>
    <col min="9988" max="9988" width="10.75" style="2" bestFit="1" customWidth="1"/>
    <col min="9989" max="9989" width="9.125" style="2" customWidth="1"/>
    <col min="9990" max="9990" width="10.375" style="2" bestFit="1" customWidth="1"/>
    <col min="9991" max="9991" width="8.5" style="2" bestFit="1" customWidth="1"/>
    <col min="9992" max="9992" width="13" style="2" bestFit="1" customWidth="1"/>
    <col min="9993" max="9994" width="7.5" style="2" bestFit="1" customWidth="1"/>
    <col min="9995" max="9995" width="8.5" style="2" bestFit="1" customWidth="1"/>
    <col min="9996" max="9996" width="8.5" style="2" customWidth="1"/>
    <col min="9997" max="9997" width="9" style="2"/>
    <col min="9998" max="9999" width="8.5" style="2" bestFit="1" customWidth="1"/>
    <col min="10000" max="10240" width="9" style="2"/>
    <col min="10241" max="10241" width="11.875" style="2" bestFit="1" customWidth="1"/>
    <col min="10242" max="10242" width="9.625" style="2" customWidth="1"/>
    <col min="10243" max="10243" width="9.625" style="2" bestFit="1" customWidth="1"/>
    <col min="10244" max="10244" width="10.75" style="2" bestFit="1" customWidth="1"/>
    <col min="10245" max="10245" width="9.125" style="2" customWidth="1"/>
    <col min="10246" max="10246" width="10.375" style="2" bestFit="1" customWidth="1"/>
    <col min="10247" max="10247" width="8.5" style="2" bestFit="1" customWidth="1"/>
    <col min="10248" max="10248" width="13" style="2" bestFit="1" customWidth="1"/>
    <col min="10249" max="10250" width="7.5" style="2" bestFit="1" customWidth="1"/>
    <col min="10251" max="10251" width="8.5" style="2" bestFit="1" customWidth="1"/>
    <col min="10252" max="10252" width="8.5" style="2" customWidth="1"/>
    <col min="10253" max="10253" width="9" style="2"/>
    <col min="10254" max="10255" width="8.5" style="2" bestFit="1" customWidth="1"/>
    <col min="10256" max="10496" width="9" style="2"/>
    <col min="10497" max="10497" width="11.875" style="2" bestFit="1" customWidth="1"/>
    <col min="10498" max="10498" width="9.625" style="2" customWidth="1"/>
    <col min="10499" max="10499" width="9.625" style="2" bestFit="1" customWidth="1"/>
    <col min="10500" max="10500" width="10.75" style="2" bestFit="1" customWidth="1"/>
    <col min="10501" max="10501" width="9.125" style="2" customWidth="1"/>
    <col min="10502" max="10502" width="10.375" style="2" bestFit="1" customWidth="1"/>
    <col min="10503" max="10503" width="8.5" style="2" bestFit="1" customWidth="1"/>
    <col min="10504" max="10504" width="13" style="2" bestFit="1" customWidth="1"/>
    <col min="10505" max="10506" width="7.5" style="2" bestFit="1" customWidth="1"/>
    <col min="10507" max="10507" width="8.5" style="2" bestFit="1" customWidth="1"/>
    <col min="10508" max="10508" width="8.5" style="2" customWidth="1"/>
    <col min="10509" max="10509" width="9" style="2"/>
    <col min="10510" max="10511" width="8.5" style="2" bestFit="1" customWidth="1"/>
    <col min="10512" max="10752" width="9" style="2"/>
    <col min="10753" max="10753" width="11.875" style="2" bestFit="1" customWidth="1"/>
    <col min="10754" max="10754" width="9.625" style="2" customWidth="1"/>
    <col min="10755" max="10755" width="9.625" style="2" bestFit="1" customWidth="1"/>
    <col min="10756" max="10756" width="10.75" style="2" bestFit="1" customWidth="1"/>
    <col min="10757" max="10757" width="9.125" style="2" customWidth="1"/>
    <col min="10758" max="10758" width="10.375" style="2" bestFit="1" customWidth="1"/>
    <col min="10759" max="10759" width="8.5" style="2" bestFit="1" customWidth="1"/>
    <col min="10760" max="10760" width="13" style="2" bestFit="1" customWidth="1"/>
    <col min="10761" max="10762" width="7.5" style="2" bestFit="1" customWidth="1"/>
    <col min="10763" max="10763" width="8.5" style="2" bestFit="1" customWidth="1"/>
    <col min="10764" max="10764" width="8.5" style="2" customWidth="1"/>
    <col min="10765" max="10765" width="9" style="2"/>
    <col min="10766" max="10767" width="8.5" style="2" bestFit="1" customWidth="1"/>
    <col min="10768" max="11008" width="9" style="2"/>
    <col min="11009" max="11009" width="11.875" style="2" bestFit="1" customWidth="1"/>
    <col min="11010" max="11010" width="9.625" style="2" customWidth="1"/>
    <col min="11011" max="11011" width="9.625" style="2" bestFit="1" customWidth="1"/>
    <col min="11012" max="11012" width="10.75" style="2" bestFit="1" customWidth="1"/>
    <col min="11013" max="11013" width="9.125" style="2" customWidth="1"/>
    <col min="11014" max="11014" width="10.375" style="2" bestFit="1" customWidth="1"/>
    <col min="11015" max="11015" width="8.5" style="2" bestFit="1" customWidth="1"/>
    <col min="11016" max="11016" width="13" style="2" bestFit="1" customWidth="1"/>
    <col min="11017" max="11018" width="7.5" style="2" bestFit="1" customWidth="1"/>
    <col min="11019" max="11019" width="8.5" style="2" bestFit="1" customWidth="1"/>
    <col min="11020" max="11020" width="8.5" style="2" customWidth="1"/>
    <col min="11021" max="11021" width="9" style="2"/>
    <col min="11022" max="11023" width="8.5" style="2" bestFit="1" customWidth="1"/>
    <col min="11024" max="11264" width="9" style="2"/>
    <col min="11265" max="11265" width="11.875" style="2" bestFit="1" customWidth="1"/>
    <col min="11266" max="11266" width="9.625" style="2" customWidth="1"/>
    <col min="11267" max="11267" width="9.625" style="2" bestFit="1" customWidth="1"/>
    <col min="11268" max="11268" width="10.75" style="2" bestFit="1" customWidth="1"/>
    <col min="11269" max="11269" width="9.125" style="2" customWidth="1"/>
    <col min="11270" max="11270" width="10.375" style="2" bestFit="1" customWidth="1"/>
    <col min="11271" max="11271" width="8.5" style="2" bestFit="1" customWidth="1"/>
    <col min="11272" max="11272" width="13" style="2" bestFit="1" customWidth="1"/>
    <col min="11273" max="11274" width="7.5" style="2" bestFit="1" customWidth="1"/>
    <col min="11275" max="11275" width="8.5" style="2" bestFit="1" customWidth="1"/>
    <col min="11276" max="11276" width="8.5" style="2" customWidth="1"/>
    <col min="11277" max="11277" width="9" style="2"/>
    <col min="11278" max="11279" width="8.5" style="2" bestFit="1" customWidth="1"/>
    <col min="11280" max="11520" width="9" style="2"/>
    <col min="11521" max="11521" width="11.875" style="2" bestFit="1" customWidth="1"/>
    <col min="11522" max="11522" width="9.625" style="2" customWidth="1"/>
    <col min="11523" max="11523" width="9.625" style="2" bestFit="1" customWidth="1"/>
    <col min="11524" max="11524" width="10.75" style="2" bestFit="1" customWidth="1"/>
    <col min="11525" max="11525" width="9.125" style="2" customWidth="1"/>
    <col min="11526" max="11526" width="10.375" style="2" bestFit="1" customWidth="1"/>
    <col min="11527" max="11527" width="8.5" style="2" bestFit="1" customWidth="1"/>
    <col min="11528" max="11528" width="13" style="2" bestFit="1" customWidth="1"/>
    <col min="11529" max="11530" width="7.5" style="2" bestFit="1" customWidth="1"/>
    <col min="11531" max="11531" width="8.5" style="2" bestFit="1" customWidth="1"/>
    <col min="11532" max="11532" width="8.5" style="2" customWidth="1"/>
    <col min="11533" max="11533" width="9" style="2"/>
    <col min="11534" max="11535" width="8.5" style="2" bestFit="1" customWidth="1"/>
    <col min="11536" max="11776" width="9" style="2"/>
    <col min="11777" max="11777" width="11.875" style="2" bestFit="1" customWidth="1"/>
    <col min="11778" max="11778" width="9.625" style="2" customWidth="1"/>
    <col min="11779" max="11779" width="9.625" style="2" bestFit="1" customWidth="1"/>
    <col min="11780" max="11780" width="10.75" style="2" bestFit="1" customWidth="1"/>
    <col min="11781" max="11781" width="9.125" style="2" customWidth="1"/>
    <col min="11782" max="11782" width="10.375" style="2" bestFit="1" customWidth="1"/>
    <col min="11783" max="11783" width="8.5" style="2" bestFit="1" customWidth="1"/>
    <col min="11784" max="11784" width="13" style="2" bestFit="1" customWidth="1"/>
    <col min="11785" max="11786" width="7.5" style="2" bestFit="1" customWidth="1"/>
    <col min="11787" max="11787" width="8.5" style="2" bestFit="1" customWidth="1"/>
    <col min="11788" max="11788" width="8.5" style="2" customWidth="1"/>
    <col min="11789" max="11789" width="9" style="2"/>
    <col min="11790" max="11791" width="8.5" style="2" bestFit="1" customWidth="1"/>
    <col min="11792" max="12032" width="9" style="2"/>
    <col min="12033" max="12033" width="11.875" style="2" bestFit="1" customWidth="1"/>
    <col min="12034" max="12034" width="9.625" style="2" customWidth="1"/>
    <col min="12035" max="12035" width="9.625" style="2" bestFit="1" customWidth="1"/>
    <col min="12036" max="12036" width="10.75" style="2" bestFit="1" customWidth="1"/>
    <col min="12037" max="12037" width="9.125" style="2" customWidth="1"/>
    <col min="12038" max="12038" width="10.375" style="2" bestFit="1" customWidth="1"/>
    <col min="12039" max="12039" width="8.5" style="2" bestFit="1" customWidth="1"/>
    <col min="12040" max="12040" width="13" style="2" bestFit="1" customWidth="1"/>
    <col min="12041" max="12042" width="7.5" style="2" bestFit="1" customWidth="1"/>
    <col min="12043" max="12043" width="8.5" style="2" bestFit="1" customWidth="1"/>
    <col min="12044" max="12044" width="8.5" style="2" customWidth="1"/>
    <col min="12045" max="12045" width="9" style="2"/>
    <col min="12046" max="12047" width="8.5" style="2" bestFit="1" customWidth="1"/>
    <col min="12048" max="12288" width="9" style="2"/>
    <col min="12289" max="12289" width="11.875" style="2" bestFit="1" customWidth="1"/>
    <col min="12290" max="12290" width="9.625" style="2" customWidth="1"/>
    <col min="12291" max="12291" width="9.625" style="2" bestFit="1" customWidth="1"/>
    <col min="12292" max="12292" width="10.75" style="2" bestFit="1" customWidth="1"/>
    <col min="12293" max="12293" width="9.125" style="2" customWidth="1"/>
    <col min="12294" max="12294" width="10.375" style="2" bestFit="1" customWidth="1"/>
    <col min="12295" max="12295" width="8.5" style="2" bestFit="1" customWidth="1"/>
    <col min="12296" max="12296" width="13" style="2" bestFit="1" customWidth="1"/>
    <col min="12297" max="12298" width="7.5" style="2" bestFit="1" customWidth="1"/>
    <col min="12299" max="12299" width="8.5" style="2" bestFit="1" customWidth="1"/>
    <col min="12300" max="12300" width="8.5" style="2" customWidth="1"/>
    <col min="12301" max="12301" width="9" style="2"/>
    <col min="12302" max="12303" width="8.5" style="2" bestFit="1" customWidth="1"/>
    <col min="12304" max="12544" width="9" style="2"/>
    <col min="12545" max="12545" width="11.875" style="2" bestFit="1" customWidth="1"/>
    <col min="12546" max="12546" width="9.625" style="2" customWidth="1"/>
    <col min="12547" max="12547" width="9.625" style="2" bestFit="1" customWidth="1"/>
    <col min="12548" max="12548" width="10.75" style="2" bestFit="1" customWidth="1"/>
    <col min="12549" max="12549" width="9.125" style="2" customWidth="1"/>
    <col min="12550" max="12550" width="10.375" style="2" bestFit="1" customWidth="1"/>
    <col min="12551" max="12551" width="8.5" style="2" bestFit="1" customWidth="1"/>
    <col min="12552" max="12552" width="13" style="2" bestFit="1" customWidth="1"/>
    <col min="12553" max="12554" width="7.5" style="2" bestFit="1" customWidth="1"/>
    <col min="12555" max="12555" width="8.5" style="2" bestFit="1" customWidth="1"/>
    <col min="12556" max="12556" width="8.5" style="2" customWidth="1"/>
    <col min="12557" max="12557" width="9" style="2"/>
    <col min="12558" max="12559" width="8.5" style="2" bestFit="1" customWidth="1"/>
    <col min="12560" max="12800" width="9" style="2"/>
    <col min="12801" max="12801" width="11.875" style="2" bestFit="1" customWidth="1"/>
    <col min="12802" max="12802" width="9.625" style="2" customWidth="1"/>
    <col min="12803" max="12803" width="9.625" style="2" bestFit="1" customWidth="1"/>
    <col min="12804" max="12804" width="10.75" style="2" bestFit="1" customWidth="1"/>
    <col min="12805" max="12805" width="9.125" style="2" customWidth="1"/>
    <col min="12806" max="12806" width="10.375" style="2" bestFit="1" customWidth="1"/>
    <col min="12807" max="12807" width="8.5" style="2" bestFit="1" customWidth="1"/>
    <col min="12808" max="12808" width="13" style="2" bestFit="1" customWidth="1"/>
    <col min="12809" max="12810" width="7.5" style="2" bestFit="1" customWidth="1"/>
    <col min="12811" max="12811" width="8.5" style="2" bestFit="1" customWidth="1"/>
    <col min="12812" max="12812" width="8.5" style="2" customWidth="1"/>
    <col min="12813" max="12813" width="9" style="2"/>
    <col min="12814" max="12815" width="8.5" style="2" bestFit="1" customWidth="1"/>
    <col min="12816" max="13056" width="9" style="2"/>
    <col min="13057" max="13057" width="11.875" style="2" bestFit="1" customWidth="1"/>
    <col min="13058" max="13058" width="9.625" style="2" customWidth="1"/>
    <col min="13059" max="13059" width="9.625" style="2" bestFit="1" customWidth="1"/>
    <col min="13060" max="13060" width="10.75" style="2" bestFit="1" customWidth="1"/>
    <col min="13061" max="13061" width="9.125" style="2" customWidth="1"/>
    <col min="13062" max="13062" width="10.375" style="2" bestFit="1" customWidth="1"/>
    <col min="13063" max="13063" width="8.5" style="2" bestFit="1" customWidth="1"/>
    <col min="13064" max="13064" width="13" style="2" bestFit="1" customWidth="1"/>
    <col min="13065" max="13066" width="7.5" style="2" bestFit="1" customWidth="1"/>
    <col min="13067" max="13067" width="8.5" style="2" bestFit="1" customWidth="1"/>
    <col min="13068" max="13068" width="8.5" style="2" customWidth="1"/>
    <col min="13069" max="13069" width="9" style="2"/>
    <col min="13070" max="13071" width="8.5" style="2" bestFit="1" customWidth="1"/>
    <col min="13072" max="13312" width="9" style="2"/>
    <col min="13313" max="13313" width="11.875" style="2" bestFit="1" customWidth="1"/>
    <col min="13314" max="13314" width="9.625" style="2" customWidth="1"/>
    <col min="13315" max="13315" width="9.625" style="2" bestFit="1" customWidth="1"/>
    <col min="13316" max="13316" width="10.75" style="2" bestFit="1" customWidth="1"/>
    <col min="13317" max="13317" width="9.125" style="2" customWidth="1"/>
    <col min="13318" max="13318" width="10.375" style="2" bestFit="1" customWidth="1"/>
    <col min="13319" max="13319" width="8.5" style="2" bestFit="1" customWidth="1"/>
    <col min="13320" max="13320" width="13" style="2" bestFit="1" customWidth="1"/>
    <col min="13321" max="13322" width="7.5" style="2" bestFit="1" customWidth="1"/>
    <col min="13323" max="13323" width="8.5" style="2" bestFit="1" customWidth="1"/>
    <col min="13324" max="13324" width="8.5" style="2" customWidth="1"/>
    <col min="13325" max="13325" width="9" style="2"/>
    <col min="13326" max="13327" width="8.5" style="2" bestFit="1" customWidth="1"/>
    <col min="13328" max="13568" width="9" style="2"/>
    <col min="13569" max="13569" width="11.875" style="2" bestFit="1" customWidth="1"/>
    <col min="13570" max="13570" width="9.625" style="2" customWidth="1"/>
    <col min="13571" max="13571" width="9.625" style="2" bestFit="1" customWidth="1"/>
    <col min="13572" max="13572" width="10.75" style="2" bestFit="1" customWidth="1"/>
    <col min="13573" max="13573" width="9.125" style="2" customWidth="1"/>
    <col min="13574" max="13574" width="10.375" style="2" bestFit="1" customWidth="1"/>
    <col min="13575" max="13575" width="8.5" style="2" bestFit="1" customWidth="1"/>
    <col min="13576" max="13576" width="13" style="2" bestFit="1" customWidth="1"/>
    <col min="13577" max="13578" width="7.5" style="2" bestFit="1" customWidth="1"/>
    <col min="13579" max="13579" width="8.5" style="2" bestFit="1" customWidth="1"/>
    <col min="13580" max="13580" width="8.5" style="2" customWidth="1"/>
    <col min="13581" max="13581" width="9" style="2"/>
    <col min="13582" max="13583" width="8.5" style="2" bestFit="1" customWidth="1"/>
    <col min="13584" max="13824" width="9" style="2"/>
    <col min="13825" max="13825" width="11.875" style="2" bestFit="1" customWidth="1"/>
    <col min="13826" max="13826" width="9.625" style="2" customWidth="1"/>
    <col min="13827" max="13827" width="9.625" style="2" bestFit="1" customWidth="1"/>
    <col min="13828" max="13828" width="10.75" style="2" bestFit="1" customWidth="1"/>
    <col min="13829" max="13829" width="9.125" style="2" customWidth="1"/>
    <col min="13830" max="13830" width="10.375" style="2" bestFit="1" customWidth="1"/>
    <col min="13831" max="13831" width="8.5" style="2" bestFit="1" customWidth="1"/>
    <col min="13832" max="13832" width="13" style="2" bestFit="1" customWidth="1"/>
    <col min="13833" max="13834" width="7.5" style="2" bestFit="1" customWidth="1"/>
    <col min="13835" max="13835" width="8.5" style="2" bestFit="1" customWidth="1"/>
    <col min="13836" max="13836" width="8.5" style="2" customWidth="1"/>
    <col min="13837" max="13837" width="9" style="2"/>
    <col min="13838" max="13839" width="8.5" style="2" bestFit="1" customWidth="1"/>
    <col min="13840" max="14080" width="9" style="2"/>
    <col min="14081" max="14081" width="11.875" style="2" bestFit="1" customWidth="1"/>
    <col min="14082" max="14082" width="9.625" style="2" customWidth="1"/>
    <col min="14083" max="14083" width="9.625" style="2" bestFit="1" customWidth="1"/>
    <col min="14084" max="14084" width="10.75" style="2" bestFit="1" customWidth="1"/>
    <col min="14085" max="14085" width="9.125" style="2" customWidth="1"/>
    <col min="14086" max="14086" width="10.375" style="2" bestFit="1" customWidth="1"/>
    <col min="14087" max="14087" width="8.5" style="2" bestFit="1" customWidth="1"/>
    <col min="14088" max="14088" width="13" style="2" bestFit="1" customWidth="1"/>
    <col min="14089" max="14090" width="7.5" style="2" bestFit="1" customWidth="1"/>
    <col min="14091" max="14091" width="8.5" style="2" bestFit="1" customWidth="1"/>
    <col min="14092" max="14092" width="8.5" style="2" customWidth="1"/>
    <col min="14093" max="14093" width="9" style="2"/>
    <col min="14094" max="14095" width="8.5" style="2" bestFit="1" customWidth="1"/>
    <col min="14096" max="14336" width="9" style="2"/>
    <col min="14337" max="14337" width="11.875" style="2" bestFit="1" customWidth="1"/>
    <col min="14338" max="14338" width="9.625" style="2" customWidth="1"/>
    <col min="14339" max="14339" width="9.625" style="2" bestFit="1" customWidth="1"/>
    <col min="14340" max="14340" width="10.75" style="2" bestFit="1" customWidth="1"/>
    <col min="14341" max="14341" width="9.125" style="2" customWidth="1"/>
    <col min="14342" max="14342" width="10.375" style="2" bestFit="1" customWidth="1"/>
    <col min="14343" max="14343" width="8.5" style="2" bestFit="1" customWidth="1"/>
    <col min="14344" max="14344" width="13" style="2" bestFit="1" customWidth="1"/>
    <col min="14345" max="14346" width="7.5" style="2" bestFit="1" customWidth="1"/>
    <col min="14347" max="14347" width="8.5" style="2" bestFit="1" customWidth="1"/>
    <col min="14348" max="14348" width="8.5" style="2" customWidth="1"/>
    <col min="14349" max="14349" width="9" style="2"/>
    <col min="14350" max="14351" width="8.5" style="2" bestFit="1" customWidth="1"/>
    <col min="14352" max="14592" width="9" style="2"/>
    <col min="14593" max="14593" width="11.875" style="2" bestFit="1" customWidth="1"/>
    <col min="14594" max="14594" width="9.625" style="2" customWidth="1"/>
    <col min="14595" max="14595" width="9.625" style="2" bestFit="1" customWidth="1"/>
    <col min="14596" max="14596" width="10.75" style="2" bestFit="1" customWidth="1"/>
    <col min="14597" max="14597" width="9.125" style="2" customWidth="1"/>
    <col min="14598" max="14598" width="10.375" style="2" bestFit="1" customWidth="1"/>
    <col min="14599" max="14599" width="8.5" style="2" bestFit="1" customWidth="1"/>
    <col min="14600" max="14600" width="13" style="2" bestFit="1" customWidth="1"/>
    <col min="14601" max="14602" width="7.5" style="2" bestFit="1" customWidth="1"/>
    <col min="14603" max="14603" width="8.5" style="2" bestFit="1" customWidth="1"/>
    <col min="14604" max="14604" width="8.5" style="2" customWidth="1"/>
    <col min="14605" max="14605" width="9" style="2"/>
    <col min="14606" max="14607" width="8.5" style="2" bestFit="1" customWidth="1"/>
    <col min="14608" max="14848" width="9" style="2"/>
    <col min="14849" max="14849" width="11.875" style="2" bestFit="1" customWidth="1"/>
    <col min="14850" max="14850" width="9.625" style="2" customWidth="1"/>
    <col min="14851" max="14851" width="9.625" style="2" bestFit="1" customWidth="1"/>
    <col min="14852" max="14852" width="10.75" style="2" bestFit="1" customWidth="1"/>
    <col min="14853" max="14853" width="9.125" style="2" customWidth="1"/>
    <col min="14854" max="14854" width="10.375" style="2" bestFit="1" customWidth="1"/>
    <col min="14855" max="14855" width="8.5" style="2" bestFit="1" customWidth="1"/>
    <col min="14856" max="14856" width="13" style="2" bestFit="1" customWidth="1"/>
    <col min="14857" max="14858" width="7.5" style="2" bestFit="1" customWidth="1"/>
    <col min="14859" max="14859" width="8.5" style="2" bestFit="1" customWidth="1"/>
    <col min="14860" max="14860" width="8.5" style="2" customWidth="1"/>
    <col min="14861" max="14861" width="9" style="2"/>
    <col min="14862" max="14863" width="8.5" style="2" bestFit="1" customWidth="1"/>
    <col min="14864" max="15104" width="9" style="2"/>
    <col min="15105" max="15105" width="11.875" style="2" bestFit="1" customWidth="1"/>
    <col min="15106" max="15106" width="9.625" style="2" customWidth="1"/>
    <col min="15107" max="15107" width="9.625" style="2" bestFit="1" customWidth="1"/>
    <col min="15108" max="15108" width="10.75" style="2" bestFit="1" customWidth="1"/>
    <col min="15109" max="15109" width="9.125" style="2" customWidth="1"/>
    <col min="15110" max="15110" width="10.375" style="2" bestFit="1" customWidth="1"/>
    <col min="15111" max="15111" width="8.5" style="2" bestFit="1" customWidth="1"/>
    <col min="15112" max="15112" width="13" style="2" bestFit="1" customWidth="1"/>
    <col min="15113" max="15114" width="7.5" style="2" bestFit="1" customWidth="1"/>
    <col min="15115" max="15115" width="8.5" style="2" bestFit="1" customWidth="1"/>
    <col min="15116" max="15116" width="8.5" style="2" customWidth="1"/>
    <col min="15117" max="15117" width="9" style="2"/>
    <col min="15118" max="15119" width="8.5" style="2" bestFit="1" customWidth="1"/>
    <col min="15120" max="15360" width="9" style="2"/>
    <col min="15361" max="15361" width="11.875" style="2" bestFit="1" customWidth="1"/>
    <col min="15362" max="15362" width="9.625" style="2" customWidth="1"/>
    <col min="15363" max="15363" width="9.625" style="2" bestFit="1" customWidth="1"/>
    <col min="15364" max="15364" width="10.75" style="2" bestFit="1" customWidth="1"/>
    <col min="15365" max="15365" width="9.125" style="2" customWidth="1"/>
    <col min="15366" max="15366" width="10.375" style="2" bestFit="1" customWidth="1"/>
    <col min="15367" max="15367" width="8.5" style="2" bestFit="1" customWidth="1"/>
    <col min="15368" max="15368" width="13" style="2" bestFit="1" customWidth="1"/>
    <col min="15369" max="15370" width="7.5" style="2" bestFit="1" customWidth="1"/>
    <col min="15371" max="15371" width="8.5" style="2" bestFit="1" customWidth="1"/>
    <col min="15372" max="15372" width="8.5" style="2" customWidth="1"/>
    <col min="15373" max="15373" width="9" style="2"/>
    <col min="15374" max="15375" width="8.5" style="2" bestFit="1" customWidth="1"/>
    <col min="15376" max="15616" width="9" style="2"/>
    <col min="15617" max="15617" width="11.875" style="2" bestFit="1" customWidth="1"/>
    <col min="15618" max="15618" width="9.625" style="2" customWidth="1"/>
    <col min="15619" max="15619" width="9.625" style="2" bestFit="1" customWidth="1"/>
    <col min="15620" max="15620" width="10.75" style="2" bestFit="1" customWidth="1"/>
    <col min="15621" max="15621" width="9.125" style="2" customWidth="1"/>
    <col min="15622" max="15622" width="10.375" style="2" bestFit="1" customWidth="1"/>
    <col min="15623" max="15623" width="8.5" style="2" bestFit="1" customWidth="1"/>
    <col min="15624" max="15624" width="13" style="2" bestFit="1" customWidth="1"/>
    <col min="15625" max="15626" width="7.5" style="2" bestFit="1" customWidth="1"/>
    <col min="15627" max="15627" width="8.5" style="2" bestFit="1" customWidth="1"/>
    <col min="15628" max="15628" width="8.5" style="2" customWidth="1"/>
    <col min="15629" max="15629" width="9" style="2"/>
    <col min="15630" max="15631" width="8.5" style="2" bestFit="1" customWidth="1"/>
    <col min="15632" max="15872" width="9" style="2"/>
    <col min="15873" max="15873" width="11.875" style="2" bestFit="1" customWidth="1"/>
    <col min="15874" max="15874" width="9.625" style="2" customWidth="1"/>
    <col min="15875" max="15875" width="9.625" style="2" bestFit="1" customWidth="1"/>
    <col min="15876" max="15876" width="10.75" style="2" bestFit="1" customWidth="1"/>
    <col min="15877" max="15877" width="9.125" style="2" customWidth="1"/>
    <col min="15878" max="15878" width="10.375" style="2" bestFit="1" customWidth="1"/>
    <col min="15879" max="15879" width="8.5" style="2" bestFit="1" customWidth="1"/>
    <col min="15880" max="15880" width="13" style="2" bestFit="1" customWidth="1"/>
    <col min="15881" max="15882" width="7.5" style="2" bestFit="1" customWidth="1"/>
    <col min="15883" max="15883" width="8.5" style="2" bestFit="1" customWidth="1"/>
    <col min="15884" max="15884" width="8.5" style="2" customWidth="1"/>
    <col min="15885" max="15885" width="9" style="2"/>
    <col min="15886" max="15887" width="8.5" style="2" bestFit="1" customWidth="1"/>
    <col min="15888" max="16128" width="9" style="2"/>
    <col min="16129" max="16129" width="11.875" style="2" bestFit="1" customWidth="1"/>
    <col min="16130" max="16130" width="9.625" style="2" customWidth="1"/>
    <col min="16131" max="16131" width="9.625" style="2" bestFit="1" customWidth="1"/>
    <col min="16132" max="16132" width="10.75" style="2" bestFit="1" customWidth="1"/>
    <col min="16133" max="16133" width="9.125" style="2" customWidth="1"/>
    <col min="16134" max="16134" width="10.375" style="2" bestFit="1" customWidth="1"/>
    <col min="16135" max="16135" width="8.5" style="2" bestFit="1" customWidth="1"/>
    <col min="16136" max="16136" width="13" style="2" bestFit="1" customWidth="1"/>
    <col min="16137" max="16138" width="7.5" style="2" bestFit="1" customWidth="1"/>
    <col min="16139" max="16139" width="8.5" style="2" bestFit="1" customWidth="1"/>
    <col min="16140" max="16140" width="8.5" style="2" customWidth="1"/>
    <col min="16141" max="16141" width="9" style="2"/>
    <col min="16142" max="16143" width="8.5" style="2" bestFit="1" customWidth="1"/>
    <col min="16144" max="16384" width="9" style="2"/>
  </cols>
  <sheetData>
    <row r="1" spans="1:15" ht="18" customHeight="1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ht="14.2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13.5" customHeight="1" x14ac:dyDescent="0.15">
      <c r="A4" s="33" t="s">
        <v>1</v>
      </c>
      <c r="B4" s="36" t="s">
        <v>2</v>
      </c>
      <c r="C4" s="39" t="s">
        <v>3</v>
      </c>
      <c r="D4" s="39"/>
      <c r="E4" s="42" t="s">
        <v>4</v>
      </c>
      <c r="F4" s="42" t="s">
        <v>54</v>
      </c>
      <c r="G4" s="42" t="s">
        <v>5</v>
      </c>
      <c r="H4" s="42" t="s">
        <v>6</v>
      </c>
      <c r="I4" s="42" t="s">
        <v>7</v>
      </c>
      <c r="J4" s="42" t="s">
        <v>8</v>
      </c>
      <c r="K4" s="60" t="s">
        <v>52</v>
      </c>
      <c r="L4" s="42" t="s">
        <v>9</v>
      </c>
    </row>
    <row r="5" spans="1:15" x14ac:dyDescent="0.15">
      <c r="A5" s="34"/>
      <c r="B5" s="37"/>
      <c r="C5" s="40"/>
      <c r="D5" s="40"/>
      <c r="E5" s="43"/>
      <c r="F5" s="43"/>
      <c r="G5" s="43"/>
      <c r="H5" s="43"/>
      <c r="I5" s="43"/>
      <c r="J5" s="43"/>
      <c r="K5" s="61"/>
      <c r="L5" s="43"/>
    </row>
    <row r="6" spans="1:15" ht="13.5" customHeight="1" x14ac:dyDescent="0.15">
      <c r="A6" s="34"/>
      <c r="B6" s="37"/>
      <c r="C6" s="40"/>
      <c r="D6" s="40"/>
      <c r="E6" s="43"/>
      <c r="F6" s="43"/>
      <c r="G6" s="43"/>
      <c r="H6" s="43"/>
      <c r="I6" s="43"/>
      <c r="J6" s="43"/>
      <c r="K6" s="61"/>
      <c r="L6" s="43"/>
    </row>
    <row r="7" spans="1:15" x14ac:dyDescent="0.15">
      <c r="A7" s="35"/>
      <c r="B7" s="38"/>
      <c r="C7" s="41"/>
      <c r="D7" s="41"/>
      <c r="E7" s="44"/>
      <c r="F7" s="44"/>
      <c r="G7" s="44"/>
      <c r="H7" s="44"/>
      <c r="I7" s="44"/>
      <c r="J7" s="44"/>
      <c r="K7" s="62"/>
      <c r="L7" s="44"/>
    </row>
    <row r="8" spans="1:15" x14ac:dyDescent="0.15">
      <c r="A8" s="4"/>
      <c r="B8" s="5"/>
      <c r="C8" s="6"/>
      <c r="D8" s="6"/>
      <c r="E8" s="7"/>
      <c r="F8" s="7"/>
      <c r="G8" s="7"/>
      <c r="H8" s="7"/>
      <c r="I8" s="7"/>
      <c r="J8" s="7"/>
      <c r="K8" s="7"/>
      <c r="L8" s="7"/>
    </row>
    <row r="9" spans="1:15" x14ac:dyDescent="0.15">
      <c r="A9" s="8" t="s">
        <v>10</v>
      </c>
      <c r="B9" s="9">
        <f>E9+F9+G9+H9+I9+J9+K9+C24+E24+L9+G24+I24+J24+L24</f>
        <v>160252</v>
      </c>
      <c r="C9" s="10"/>
      <c r="D9" s="11" t="s">
        <v>11</v>
      </c>
      <c r="E9" s="12">
        <f>15197-99</f>
        <v>15098</v>
      </c>
      <c r="F9" s="12">
        <f>15067-58</f>
        <v>15009</v>
      </c>
      <c r="G9" s="12">
        <f>15163-158-75</f>
        <v>14930</v>
      </c>
      <c r="H9" s="12">
        <f>731-3</f>
        <v>728</v>
      </c>
      <c r="I9" s="12">
        <f>2231-1-4-17</f>
        <v>2209</v>
      </c>
      <c r="J9" s="12">
        <f>3728-20</f>
        <v>3708</v>
      </c>
      <c r="K9" s="12">
        <f>3654-34</f>
        <v>3620</v>
      </c>
      <c r="L9" s="12">
        <f>16564-50-58-40-20</f>
        <v>16396</v>
      </c>
    </row>
    <row r="10" spans="1:15" x14ac:dyDescent="0.15">
      <c r="A10" s="13"/>
      <c r="B10" s="14"/>
      <c r="C10" s="10"/>
      <c r="D10" s="11"/>
      <c r="E10" s="11"/>
      <c r="F10" s="11"/>
      <c r="G10" s="11"/>
      <c r="H10" s="11"/>
      <c r="I10" s="11"/>
      <c r="J10" s="11"/>
      <c r="K10" s="11"/>
      <c r="L10" s="11"/>
    </row>
    <row r="11" spans="1:15" x14ac:dyDescent="0.15">
      <c r="A11" s="8" t="s">
        <v>12</v>
      </c>
      <c r="B11" s="9">
        <f>E11+F11+G11+H11+I11+J11+K11+C26+E26+L11+G26+I26+J26+L26</f>
        <v>150033</v>
      </c>
      <c r="C11" s="10"/>
      <c r="D11" s="11" t="s">
        <v>13</v>
      </c>
      <c r="E11" s="12">
        <v>15275</v>
      </c>
      <c r="F11" s="12">
        <v>15277</v>
      </c>
      <c r="G11" s="12">
        <f>11630+3910</f>
        <v>15540</v>
      </c>
      <c r="H11" s="12">
        <f>2+16</f>
        <v>18</v>
      </c>
      <c r="I11" s="12">
        <f>31+89+135+528</f>
        <v>783</v>
      </c>
      <c r="J11" s="12">
        <v>3468</v>
      </c>
      <c r="K11" s="12">
        <v>3794</v>
      </c>
      <c r="L11" s="12">
        <f>4896+4747+5012+2377</f>
        <v>17032</v>
      </c>
    </row>
    <row r="12" spans="1:15" x14ac:dyDescent="0.15">
      <c r="A12" s="8"/>
      <c r="B12" s="14"/>
      <c r="C12" s="10"/>
      <c r="D12" s="11"/>
      <c r="E12" s="11"/>
      <c r="F12" s="11"/>
      <c r="G12" s="11"/>
      <c r="H12" s="11"/>
      <c r="I12" s="11"/>
      <c r="J12" s="11"/>
      <c r="K12" s="11"/>
      <c r="L12" s="11"/>
    </row>
    <row r="13" spans="1:15" x14ac:dyDescent="0.15">
      <c r="A13" s="8" t="s">
        <v>14</v>
      </c>
      <c r="B13" s="9">
        <f>D13+E13+F13+G13+I13+J13+K13+C28+E28+L13+G28+I28+J28+L28</f>
        <v>163161</v>
      </c>
      <c r="C13" s="10" t="s">
        <v>15</v>
      </c>
      <c r="D13" s="11">
        <f>5660+4849</f>
        <v>10509</v>
      </c>
      <c r="E13" s="12">
        <f>10763+3935</f>
        <v>14698</v>
      </c>
      <c r="F13" s="12">
        <f>10824+3920</f>
        <v>14744</v>
      </c>
      <c r="G13" s="12">
        <f>11028+4237</f>
        <v>15265</v>
      </c>
      <c r="H13" s="11" t="s">
        <v>16</v>
      </c>
      <c r="I13" s="12">
        <f>155+305</f>
        <v>460</v>
      </c>
      <c r="J13" s="12">
        <v>3667</v>
      </c>
      <c r="K13" s="12">
        <v>3711</v>
      </c>
      <c r="L13" s="12">
        <f>9066+4981+4554</f>
        <v>18601</v>
      </c>
    </row>
    <row r="14" spans="1:15" x14ac:dyDescent="0.15">
      <c r="A14" s="8"/>
      <c r="B14" s="14"/>
      <c r="C14" s="10"/>
      <c r="D14" s="11"/>
      <c r="E14" s="11"/>
      <c r="F14" s="11"/>
      <c r="G14" s="11"/>
      <c r="H14" s="11"/>
      <c r="I14" s="11"/>
      <c r="J14" s="11"/>
      <c r="K14" s="11"/>
      <c r="L14" s="11"/>
    </row>
    <row r="15" spans="1:15" x14ac:dyDescent="0.15">
      <c r="A15" s="8" t="s">
        <v>17</v>
      </c>
      <c r="B15" s="9">
        <f>D15+E15+F15+G15+I15+J15+K15+C30+E30+L15+G30+I30+J30+L30</f>
        <v>156943</v>
      </c>
      <c r="C15" s="10" t="s">
        <v>18</v>
      </c>
      <c r="D15" s="11">
        <f>10123+2431</f>
        <v>12554</v>
      </c>
      <c r="E15" s="12">
        <f>10094+3541</f>
        <v>13635</v>
      </c>
      <c r="F15" s="12">
        <f>10142+3557</f>
        <v>13699</v>
      </c>
      <c r="G15" s="12">
        <f>10285+3788</f>
        <v>14073</v>
      </c>
      <c r="H15" s="11" t="s">
        <v>16</v>
      </c>
      <c r="I15" s="12">
        <f>67+170</f>
        <v>237</v>
      </c>
      <c r="J15" s="12">
        <v>3642</v>
      </c>
      <c r="K15" s="12">
        <v>3460</v>
      </c>
      <c r="L15" s="12">
        <f>8552+4558+5075</f>
        <v>18185</v>
      </c>
    </row>
    <row r="16" spans="1:15" x14ac:dyDescent="0.15">
      <c r="A16" s="8"/>
      <c r="B16" s="14"/>
      <c r="C16" s="10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15">
      <c r="A17" s="8" t="s">
        <v>19</v>
      </c>
      <c r="B17" s="9">
        <f>D17+E17+F17+G17+H17+I17+J17+K17+C32+E32+L17+G32+I32+J32+L32</f>
        <v>157421</v>
      </c>
      <c r="C17" s="10" t="s">
        <v>20</v>
      </c>
      <c r="D17" s="11">
        <f>9814+483</f>
        <v>10297</v>
      </c>
      <c r="E17" s="12">
        <v>13557</v>
      </c>
      <c r="F17" s="12">
        <v>13599</v>
      </c>
      <c r="G17" s="12">
        <v>13846</v>
      </c>
      <c r="H17" s="11">
        <v>5</v>
      </c>
      <c r="I17" s="12">
        <v>116</v>
      </c>
      <c r="J17" s="12">
        <v>3770</v>
      </c>
      <c r="K17" s="12">
        <v>3332</v>
      </c>
      <c r="L17" s="12">
        <v>19728</v>
      </c>
    </row>
    <row r="18" spans="1:12" ht="14.25" thickBot="1" x14ac:dyDescent="0.2">
      <c r="A18" s="15"/>
      <c r="B18" s="16"/>
      <c r="C18" s="15"/>
      <c r="D18" s="15"/>
      <c r="E18" s="17"/>
      <c r="F18" s="17"/>
      <c r="G18" s="17"/>
      <c r="H18" s="17"/>
      <c r="I18" s="17"/>
      <c r="J18" s="17"/>
      <c r="K18" s="17"/>
      <c r="L18" s="17"/>
    </row>
    <row r="19" spans="1:12" ht="13.5" customHeight="1" x14ac:dyDescent="0.15">
      <c r="A19" s="33" t="s">
        <v>1</v>
      </c>
      <c r="B19" s="39" t="s">
        <v>21</v>
      </c>
      <c r="C19" s="39"/>
      <c r="D19" s="45" t="s">
        <v>22</v>
      </c>
      <c r="E19" s="46"/>
      <c r="F19" s="51" t="s">
        <v>53</v>
      </c>
      <c r="G19" s="52"/>
      <c r="H19" s="51" t="s">
        <v>55</v>
      </c>
      <c r="I19" s="52"/>
      <c r="J19" s="51" t="s">
        <v>23</v>
      </c>
      <c r="K19" s="51" t="s">
        <v>24</v>
      </c>
      <c r="L19" s="57"/>
    </row>
    <row r="20" spans="1:12" x14ac:dyDescent="0.15">
      <c r="A20" s="34"/>
      <c r="B20" s="40"/>
      <c r="C20" s="40"/>
      <c r="D20" s="47"/>
      <c r="E20" s="48"/>
      <c r="F20" s="53"/>
      <c r="G20" s="54"/>
      <c r="H20" s="53"/>
      <c r="I20" s="54"/>
      <c r="J20" s="53"/>
      <c r="K20" s="53"/>
      <c r="L20" s="58"/>
    </row>
    <row r="21" spans="1:12" ht="13.5" customHeight="1" x14ac:dyDescent="0.15">
      <c r="A21" s="34"/>
      <c r="B21" s="40"/>
      <c r="C21" s="40"/>
      <c r="D21" s="47"/>
      <c r="E21" s="48"/>
      <c r="F21" s="53"/>
      <c r="G21" s="54"/>
      <c r="H21" s="53"/>
      <c r="I21" s="54"/>
      <c r="J21" s="53"/>
      <c r="K21" s="53"/>
      <c r="L21" s="58"/>
    </row>
    <row r="22" spans="1:12" x14ac:dyDescent="0.15">
      <c r="A22" s="35"/>
      <c r="B22" s="41"/>
      <c r="C22" s="41"/>
      <c r="D22" s="49"/>
      <c r="E22" s="50"/>
      <c r="F22" s="53"/>
      <c r="G22" s="54"/>
      <c r="H22" s="55"/>
      <c r="I22" s="56"/>
      <c r="J22" s="55"/>
      <c r="K22" s="55"/>
      <c r="L22" s="59"/>
    </row>
    <row r="23" spans="1:12" x14ac:dyDescent="0.15">
      <c r="A23" s="18"/>
      <c r="B23" s="6"/>
      <c r="C23" s="6"/>
      <c r="D23" s="6"/>
      <c r="E23" s="6"/>
      <c r="F23" s="19"/>
      <c r="G23" s="7"/>
      <c r="H23" s="7"/>
      <c r="I23" s="7"/>
      <c r="J23" s="7"/>
      <c r="K23" s="7"/>
      <c r="L23" s="7"/>
    </row>
    <row r="24" spans="1:12" x14ac:dyDescent="0.15">
      <c r="A24" s="20" t="s">
        <v>10</v>
      </c>
      <c r="B24" s="10" t="s">
        <v>25</v>
      </c>
      <c r="C24" s="11">
        <f>8563-100-32-1</f>
        <v>8430</v>
      </c>
      <c r="D24" s="10"/>
      <c r="E24" s="11">
        <f>7679-84-36</f>
        <v>7559</v>
      </c>
      <c r="F24" s="21"/>
      <c r="G24" s="12">
        <f>34-1</f>
        <v>33</v>
      </c>
      <c r="H24" s="12"/>
      <c r="I24" s="12">
        <v>315</v>
      </c>
      <c r="J24" s="12">
        <v>51807</v>
      </c>
      <c r="K24" s="10" t="s">
        <v>26</v>
      </c>
      <c r="L24" s="11">
        <v>20410</v>
      </c>
    </row>
    <row r="25" spans="1:12" x14ac:dyDescent="0.15">
      <c r="A25" s="22"/>
      <c r="B25" s="10"/>
      <c r="C25" s="11"/>
      <c r="D25" s="10"/>
      <c r="E25" s="11"/>
      <c r="F25" s="21"/>
      <c r="G25" s="11"/>
      <c r="H25" s="11"/>
      <c r="I25" s="11"/>
      <c r="J25" s="11"/>
      <c r="K25" s="10" t="s">
        <v>27</v>
      </c>
      <c r="L25" s="11"/>
    </row>
    <row r="26" spans="1:12" x14ac:dyDescent="0.15">
      <c r="A26" s="20" t="s">
        <v>28</v>
      </c>
      <c r="B26" s="10" t="s">
        <v>29</v>
      </c>
      <c r="C26" s="11">
        <f>3710+4304+250+2</f>
        <v>8266</v>
      </c>
      <c r="D26" s="10" t="s">
        <v>30</v>
      </c>
      <c r="E26" s="11">
        <f>3976+3596+463</f>
        <v>8035</v>
      </c>
      <c r="F26" s="21"/>
      <c r="G26" s="12">
        <v>22</v>
      </c>
      <c r="H26" s="12"/>
      <c r="I26" s="12">
        <v>256</v>
      </c>
      <c r="J26" s="12">
        <v>51216</v>
      </c>
      <c r="K26" s="10" t="s">
        <v>31</v>
      </c>
      <c r="L26" s="11">
        <v>11051</v>
      </c>
    </row>
    <row r="27" spans="1:12" x14ac:dyDescent="0.15">
      <c r="A27" s="20"/>
      <c r="B27" s="10"/>
      <c r="C27" s="11"/>
      <c r="D27" s="10"/>
      <c r="E27" s="11"/>
      <c r="F27" s="21"/>
      <c r="G27" s="11"/>
      <c r="H27" s="11"/>
      <c r="I27" s="11"/>
      <c r="J27" s="11"/>
      <c r="K27" s="10"/>
      <c r="L27" s="11"/>
    </row>
    <row r="28" spans="1:12" x14ac:dyDescent="0.15">
      <c r="A28" s="20" t="s">
        <v>14</v>
      </c>
      <c r="B28" s="10" t="s">
        <v>32</v>
      </c>
      <c r="C28" s="11">
        <f>3882+4206+288</f>
        <v>8376</v>
      </c>
      <c r="D28" s="10"/>
      <c r="E28" s="11">
        <v>7412</v>
      </c>
      <c r="F28" s="21"/>
      <c r="G28" s="12">
        <v>10</v>
      </c>
      <c r="H28" s="12"/>
      <c r="I28" s="12">
        <v>266</v>
      </c>
      <c r="J28" s="12">
        <v>53165</v>
      </c>
      <c r="K28" s="10" t="s">
        <v>33</v>
      </c>
      <c r="L28" s="11">
        <v>12277</v>
      </c>
    </row>
    <row r="29" spans="1:12" x14ac:dyDescent="0.15">
      <c r="A29" s="20"/>
      <c r="B29" s="10"/>
      <c r="C29" s="11"/>
      <c r="D29" s="10"/>
      <c r="E29" s="11"/>
      <c r="F29" s="21"/>
      <c r="G29" s="11"/>
      <c r="H29" s="11"/>
      <c r="I29" s="11"/>
      <c r="J29" s="11"/>
      <c r="K29" s="10"/>
      <c r="L29" s="11"/>
    </row>
    <row r="30" spans="1:12" x14ac:dyDescent="0.15">
      <c r="A30" s="20" t="s">
        <v>17</v>
      </c>
      <c r="B30" s="10" t="s">
        <v>34</v>
      </c>
      <c r="C30" s="11">
        <f>3517+4049+269</f>
        <v>7835</v>
      </c>
      <c r="D30" s="10"/>
      <c r="E30" s="11">
        <v>7121</v>
      </c>
      <c r="F30" s="21"/>
      <c r="G30" s="12">
        <v>18</v>
      </c>
      <c r="H30" s="12"/>
      <c r="I30" s="12">
        <v>244</v>
      </c>
      <c r="J30" s="12">
        <v>50434</v>
      </c>
      <c r="K30" s="10" t="s">
        <v>35</v>
      </c>
      <c r="L30" s="11">
        <f>10696+1110</f>
        <v>11806</v>
      </c>
    </row>
    <row r="31" spans="1:12" x14ac:dyDescent="0.15">
      <c r="A31" s="20"/>
      <c r="B31" s="10"/>
      <c r="C31" s="11"/>
      <c r="D31" s="10"/>
      <c r="E31" s="11"/>
      <c r="F31" s="21"/>
      <c r="G31" s="11"/>
      <c r="H31" s="11"/>
      <c r="I31" s="11"/>
      <c r="J31" s="11"/>
      <c r="K31" s="10"/>
      <c r="L31" s="11"/>
    </row>
    <row r="32" spans="1:12" x14ac:dyDescent="0.15">
      <c r="A32" s="20" t="s">
        <v>19</v>
      </c>
      <c r="B32" s="10" t="s">
        <v>36</v>
      </c>
      <c r="C32" s="11">
        <v>8002</v>
      </c>
      <c r="D32" s="10"/>
      <c r="E32" s="11">
        <v>6902</v>
      </c>
      <c r="F32" s="21"/>
      <c r="G32" s="12">
        <v>33</v>
      </c>
      <c r="H32" s="12"/>
      <c r="I32" s="12">
        <f>757+241+68</f>
        <v>1066</v>
      </c>
      <c r="J32" s="12">
        <v>53554</v>
      </c>
      <c r="K32" s="10" t="s">
        <v>37</v>
      </c>
      <c r="L32" s="12">
        <f>8926+688</f>
        <v>9614</v>
      </c>
    </row>
    <row r="33" spans="1:17" ht="14.25" thickBot="1" x14ac:dyDescent="0.2">
      <c r="A33" s="23"/>
      <c r="B33" s="15"/>
      <c r="C33" s="15"/>
      <c r="D33" s="15"/>
      <c r="E33" s="15"/>
      <c r="F33" s="24"/>
      <c r="G33" s="17"/>
      <c r="H33" s="17"/>
      <c r="I33" s="17"/>
      <c r="J33" s="17"/>
      <c r="K33" s="17"/>
      <c r="L33" s="17"/>
      <c r="M33" s="25"/>
      <c r="N33" s="25"/>
    </row>
    <row r="34" spans="1:17" ht="20.25" customHeight="1" x14ac:dyDescent="0.15">
      <c r="A34" s="4" t="s">
        <v>38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7" x14ac:dyDescent="0.15">
      <c r="A35" s="26" t="s">
        <v>56</v>
      </c>
      <c r="B35" s="4" t="s">
        <v>39</v>
      </c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7" x14ac:dyDescent="0.15">
      <c r="A36" s="26" t="s">
        <v>40</v>
      </c>
      <c r="B36" s="4" t="s">
        <v>41</v>
      </c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7" x14ac:dyDescent="0.15">
      <c r="A37" s="26" t="s">
        <v>42</v>
      </c>
      <c r="B37" s="4" t="s">
        <v>43</v>
      </c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7" x14ac:dyDescent="0.15">
      <c r="A38" s="26" t="s">
        <v>44</v>
      </c>
      <c r="B38" s="4" t="s">
        <v>45</v>
      </c>
      <c r="C38" s="4"/>
      <c r="D38" s="27"/>
      <c r="E38" s="27"/>
      <c r="F38" s="27"/>
      <c r="G38" s="27"/>
      <c r="H38" s="27"/>
      <c r="I38" s="27"/>
      <c r="J38" s="27"/>
      <c r="K38" s="27"/>
      <c r="L38" s="27"/>
      <c r="M38" s="28"/>
      <c r="N38" s="28"/>
      <c r="O38" s="28"/>
      <c r="P38" s="28"/>
      <c r="Q38" s="28"/>
    </row>
    <row r="39" spans="1:17" x14ac:dyDescent="0.15">
      <c r="A39" s="26"/>
      <c r="B39" s="4" t="s">
        <v>46</v>
      </c>
      <c r="C39" s="4"/>
      <c r="D39" s="27"/>
      <c r="E39" s="27"/>
      <c r="F39" s="27"/>
      <c r="G39" s="27"/>
      <c r="H39" s="27"/>
      <c r="I39" s="27"/>
      <c r="J39" s="27"/>
      <c r="K39" s="27"/>
      <c r="L39" s="27"/>
    </row>
    <row r="40" spans="1:17" x14ac:dyDescent="0.15">
      <c r="A40" s="26" t="s">
        <v>47</v>
      </c>
      <c r="B40" s="4" t="s">
        <v>48</v>
      </c>
      <c r="C40" s="4"/>
      <c r="D40" s="27"/>
      <c r="E40" s="27"/>
      <c r="F40" s="27"/>
      <c r="G40" s="27"/>
      <c r="H40" s="27"/>
      <c r="I40" s="27"/>
      <c r="J40" s="27"/>
      <c r="K40" s="27"/>
      <c r="L40" s="27"/>
      <c r="M40" s="29"/>
      <c r="N40" s="29"/>
      <c r="O40" s="29"/>
    </row>
    <row r="41" spans="1:17" x14ac:dyDescent="0.15">
      <c r="A41" s="26" t="s">
        <v>49</v>
      </c>
      <c r="B41" s="4" t="s">
        <v>50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30"/>
      <c r="N41" s="30"/>
      <c r="O41" s="30"/>
      <c r="P41" s="28"/>
      <c r="Q41" s="28"/>
    </row>
    <row r="42" spans="1:17" x14ac:dyDescent="0.15">
      <c r="A42" s="26"/>
      <c r="B42" s="4" t="s">
        <v>51</v>
      </c>
      <c r="C42" s="4"/>
      <c r="D42" s="27"/>
      <c r="E42" s="27"/>
      <c r="F42" s="27"/>
      <c r="G42" s="27"/>
      <c r="H42" s="27"/>
      <c r="I42" s="27"/>
      <c r="J42" s="27"/>
      <c r="K42" s="27"/>
      <c r="L42" s="27"/>
    </row>
    <row r="43" spans="1:17" x14ac:dyDescent="0.1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1:17" x14ac:dyDescent="0.1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</row>
    <row r="45" spans="1:17" x14ac:dyDescent="0.15">
      <c r="A45" s="29"/>
      <c r="B45" s="29"/>
      <c r="C45" s="31"/>
      <c r="D45" s="31"/>
      <c r="E45" s="31"/>
      <c r="F45" s="31"/>
      <c r="G45" s="31"/>
      <c r="H45" s="31"/>
      <c r="I45" s="31"/>
      <c r="J45" s="31"/>
      <c r="K45" s="31"/>
      <c r="L45" s="31"/>
    </row>
  </sheetData>
  <mergeCells count="19">
    <mergeCell ref="J19:J22"/>
    <mergeCell ref="K19:L22"/>
    <mergeCell ref="A19:A22"/>
    <mergeCell ref="B19:C22"/>
    <mergeCell ref="D19:E22"/>
    <mergeCell ref="F19:G22"/>
    <mergeCell ref="H19:I22"/>
    <mergeCell ref="A1:L1"/>
    <mergeCell ref="A4:A7"/>
    <mergeCell ref="B4:B7"/>
    <mergeCell ref="C4:D7"/>
    <mergeCell ref="E4:E7"/>
    <mergeCell ref="F4:F7"/>
    <mergeCell ref="G4:G7"/>
    <mergeCell ref="H4:H7"/>
    <mergeCell ref="I4:I7"/>
    <mergeCell ref="J4:J7"/>
    <mergeCell ref="K4:K7"/>
    <mergeCell ref="L4:L7"/>
  </mergeCells>
  <phoneticPr fontId="1"/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2020-03-06T08:07:15Z</dcterms:created>
  <dcterms:modified xsi:type="dcterms:W3CDTF">2020-03-13T01:39:55Z</dcterms:modified>
</cp:coreProperties>
</file>