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22" sheetId="1" r:id="rId1"/>
  </sheets>
  <definedNames>
    <definedName name="_xlnm.Print_Area" localSheetId="0">'122'!$A$1:$Z$72</definedName>
  </definedNames>
  <calcPr fullCalcOnLoad="1"/>
</workbook>
</file>

<file path=xl/comments1.xml><?xml version="1.0" encoding="utf-8"?>
<comments xmlns="http://schemas.openxmlformats.org/spreadsheetml/2006/main">
  <authors>
    <author>704658</author>
    <author>447011</author>
  </authors>
  <commentList>
    <comment ref="G63" authorId="0">
      <text>
        <r>
          <rPr>
            <sz val="9"/>
            <rFont val="ＭＳ Ｐゴシック"/>
            <family val="3"/>
          </rPr>
          <t>端数処理のため+1</t>
        </r>
      </text>
    </comment>
    <comment ref="L61" authorId="1">
      <text>
        <r>
          <rPr>
            <sz val="9"/>
            <rFont val="ＭＳ Ｐゴシック"/>
            <family val="3"/>
          </rPr>
          <t>総額の数式が入っています。</t>
        </r>
      </text>
    </comment>
    <comment ref="G61" authorId="1">
      <text>
        <r>
          <rPr>
            <sz val="9"/>
            <rFont val="ＭＳ Ｐゴシック"/>
            <family val="3"/>
          </rPr>
          <t>総額の数式が入っています。</t>
        </r>
      </text>
    </comment>
    <comment ref="W50" authorId="0">
      <text>
        <r>
          <rPr>
            <b/>
            <sz val="9"/>
            <rFont val="ＭＳ Ｐゴシック"/>
            <family val="3"/>
          </rPr>
          <t>端数処理のため-0.01</t>
        </r>
      </text>
    </comment>
    <comment ref="B50" authorId="0">
      <text>
        <r>
          <rPr>
            <b/>
            <sz val="9"/>
            <rFont val="ＭＳ Ｐゴシック"/>
            <family val="3"/>
          </rPr>
          <t>追加しました。
八王子市ミニ事典掲載のため。</t>
        </r>
      </text>
    </comment>
    <comment ref="B49" authorId="0">
      <text>
        <r>
          <rPr>
            <b/>
            <sz val="9"/>
            <rFont val="ＭＳ Ｐゴシック"/>
            <family val="3"/>
          </rPr>
          <t>追加しました。
八王子市ミニ事典掲載のため。</t>
        </r>
      </text>
    </comment>
    <comment ref="S48" authorId="0">
      <text>
        <r>
          <rPr>
            <sz val="9"/>
            <rFont val="ＭＳ Ｐゴシック"/>
            <family val="3"/>
          </rPr>
          <t xml:space="preserve">端数処理のため-0.01
</t>
        </r>
      </text>
    </comment>
    <comment ref="B48" authorId="0">
      <text>
        <r>
          <rPr>
            <b/>
            <sz val="9"/>
            <rFont val="ＭＳ Ｐゴシック"/>
            <family val="3"/>
          </rPr>
          <t xml:space="preserve">追加しました。
八王子市ミニ事典掲載のため。
</t>
        </r>
      </text>
    </comment>
    <comment ref="W40" authorId="0">
      <text>
        <r>
          <rPr>
            <b/>
            <sz val="9"/>
            <rFont val="ＭＳ Ｐゴシック"/>
            <family val="3"/>
          </rPr>
          <t>端数処理のため-0.01</t>
        </r>
      </text>
    </comment>
    <comment ref="W30" authorId="0">
      <text>
        <r>
          <rPr>
            <b/>
            <sz val="9"/>
            <rFont val="ＭＳ Ｐゴシック"/>
            <family val="3"/>
          </rPr>
          <t>端数処理のため+0.01</t>
        </r>
        <r>
          <rPr>
            <sz val="9"/>
            <rFont val="ＭＳ Ｐゴシック"/>
            <family val="3"/>
          </rPr>
          <t xml:space="preserve">
</t>
        </r>
      </text>
    </comment>
    <comment ref="W22" authorId="0">
      <text>
        <r>
          <rPr>
            <b/>
            <sz val="9"/>
            <rFont val="ＭＳ Ｐゴシック"/>
            <family val="3"/>
          </rPr>
          <t xml:space="preserve">端数処理のため-0.01
</t>
        </r>
      </text>
    </comment>
    <comment ref="W14" authorId="0">
      <text>
        <r>
          <rPr>
            <b/>
            <sz val="9"/>
            <rFont val="ＭＳ Ｐゴシック"/>
            <family val="3"/>
          </rPr>
          <t xml:space="preserve">端数処理のため-0.01
</t>
        </r>
      </text>
    </comment>
  </commentList>
</comments>
</file>

<file path=xl/sharedStrings.xml><?xml version="1.0" encoding="utf-8"?>
<sst xmlns="http://schemas.openxmlformats.org/spreadsheetml/2006/main" count="57" uniqueCount="55">
  <si>
    <t xml:space="preserve">  資料：財務部財政課</t>
  </si>
  <si>
    <t>市町村共済組合その他</t>
  </si>
  <si>
    <t>みずほ銀行</t>
  </si>
  <si>
    <t>地方公共団体金融機構</t>
  </si>
  <si>
    <t>東京都</t>
  </si>
  <si>
    <t>郵便貯金・簡易生命保険管理機構</t>
  </si>
  <si>
    <t>財務省</t>
  </si>
  <si>
    <t>総額</t>
  </si>
  <si>
    <t>対前年度増減額</t>
  </si>
  <si>
    <t xml:space="preserve"> 左の構成比（％）</t>
  </si>
  <si>
    <t>25年度末現債額</t>
  </si>
  <si>
    <t>24年度末現債額</t>
  </si>
  <si>
    <t>区分</t>
  </si>
  <si>
    <t>（単位　千円）</t>
  </si>
  <si>
    <t xml:space="preserve">      (2)　借入先別</t>
  </si>
  <si>
    <t>駐車場事業特別会計</t>
  </si>
  <si>
    <t>土地取得事業特別会計</t>
  </si>
  <si>
    <t>下水道事業特別会計</t>
  </si>
  <si>
    <t>臨時財政対策債</t>
  </si>
  <si>
    <t>災害復旧債</t>
  </si>
  <si>
    <t>臨時税収補塡債</t>
  </si>
  <si>
    <t>住民税等減税補塡債</t>
  </si>
  <si>
    <t>その他教育施設</t>
  </si>
  <si>
    <t>体　　育　　施　　設</t>
  </si>
  <si>
    <t>社　会　教　育　施　設</t>
  </si>
  <si>
    <t>義　務　教　育　施　設</t>
  </si>
  <si>
    <t>教　　　　　育　　　　　債</t>
  </si>
  <si>
    <t>消　　　　　防　　　　　債</t>
  </si>
  <si>
    <t>公　営　住　宅　建　設</t>
  </si>
  <si>
    <t>公　園　整　備　事　業</t>
  </si>
  <si>
    <t>都　市　計　画　事　業</t>
  </si>
  <si>
    <t>交通安全施設</t>
  </si>
  <si>
    <t>土　　木　　施　　設</t>
  </si>
  <si>
    <t>土木債</t>
  </si>
  <si>
    <t>商工債</t>
  </si>
  <si>
    <t>農　　　林　　　業　　　債</t>
  </si>
  <si>
    <t>清　　掃　　施　　設</t>
  </si>
  <si>
    <t>保　健　衛　生　施　設</t>
  </si>
  <si>
    <t>衛　　　　　生　　　　　債</t>
  </si>
  <si>
    <t>民　　　　　生　　　　　債</t>
  </si>
  <si>
    <t>出資金</t>
  </si>
  <si>
    <t>コミュニティ等施設</t>
  </si>
  <si>
    <t>市民会館・芸術文化会館</t>
  </si>
  <si>
    <t>庁　　舎　　</t>
  </si>
  <si>
    <t>総　　　　　務　　　　　債</t>
  </si>
  <si>
    <t>一般会計</t>
  </si>
  <si>
    <t>総額</t>
  </si>
  <si>
    <t>左 の 構 成 比
（％）</t>
  </si>
  <si>
    <t>25  年  度  末
現    債    額</t>
  </si>
  <si>
    <t>25 年 度 中 の
新 規 起 債 額</t>
  </si>
  <si>
    <t>25 年 度 中 の
元 金 償 還 額</t>
  </si>
  <si>
    <t>24  年  度  末
現    債    額</t>
  </si>
  <si>
    <t>区　　　　　　　　　　　　　分</t>
  </si>
  <si>
    <t xml:space="preserve">      (1)　目的別</t>
  </si>
  <si>
    <t xml:space="preserve">  122   市債現在高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</si>
</sst>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#\ ###\ ##0;&quot;△&quot;\ #\ ###\ ##0;\-"/>
    <numFmt numFmtId="178" formatCode="#\ ###\ ##0.00;&quot;△&quot;#\ ###\ ##0.00;\-\ \ \ "/>
    <numFmt numFmtId="179" formatCode="#\ ###\ ###;&quot;△&quot;#\ ###\ ###;\-"/>
    <numFmt numFmtId="180" formatCode="0.00_ "/>
    <numFmt numFmtId="181" formatCode="######\ ###\ ##0.00;&quot;△&quot;######\ ###\ ##0.00;\-\ \ \ "/>
  </numFmts>
  <fonts count="45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ｺﾞｼｯｸ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 applyProtection="1">
      <alignment/>
      <protection/>
    </xf>
    <xf numFmtId="49" fontId="18" fillId="0" borderId="11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9" fontId="18" fillId="0" borderId="13" xfId="0" applyNumberFormat="1" applyFont="1" applyFill="1" applyBorder="1" applyAlignment="1">
      <alignment horizontal="right"/>
    </xf>
    <xf numFmtId="49" fontId="20" fillId="0" borderId="14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Fill="1" applyAlignment="1">
      <alignment horizontal="distributed"/>
    </xf>
    <xf numFmtId="49" fontId="21" fillId="0" borderId="0" xfId="0" applyNumberFormat="1" applyFont="1" applyFill="1" applyBorder="1" applyAlignment="1" applyProtection="1">
      <alignment horizontal="distributed"/>
      <protection/>
    </xf>
    <xf numFmtId="178" fontId="18" fillId="0" borderId="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18" xfId="0" applyNumberFormat="1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>
      <alignment horizontal="distributed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18" fillId="0" borderId="10" xfId="0" applyNumberFormat="1" applyFont="1" applyFill="1" applyBorder="1" applyAlignment="1">
      <alignment horizontal="distributed" vertical="center"/>
    </xf>
    <xf numFmtId="49" fontId="18" fillId="0" borderId="21" xfId="0" applyNumberFormat="1" applyFont="1" applyFill="1" applyBorder="1" applyAlignment="1">
      <alignment horizontal="distributed" vertical="center"/>
    </xf>
    <xf numFmtId="49" fontId="18" fillId="0" borderId="22" xfId="0" applyNumberFormat="1" applyFont="1" applyFill="1" applyBorder="1" applyAlignment="1">
      <alignment horizontal="distributed" vertical="center"/>
    </xf>
    <xf numFmtId="49" fontId="20" fillId="0" borderId="10" xfId="0" applyNumberFormat="1" applyFont="1" applyFill="1" applyBorder="1" applyAlignment="1" applyProtection="1" quotePrefix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18" fillId="0" borderId="1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 applyProtection="1" quotePrefix="1">
      <alignment horizontal="left"/>
      <protection/>
    </xf>
    <xf numFmtId="49" fontId="18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20" fillId="0" borderId="11" xfId="0" applyNumberFormat="1" applyFont="1" applyFill="1" applyBorder="1" applyAlignment="1" applyProtection="1">
      <alignment horizontal="center"/>
      <protection/>
    </xf>
    <xf numFmtId="49" fontId="20" fillId="0" borderId="12" xfId="0" applyNumberFormat="1" applyFont="1" applyFill="1" applyBorder="1" applyAlignment="1" applyProtection="1">
      <alignment horizontal="center"/>
      <protection/>
    </xf>
    <xf numFmtId="49" fontId="18" fillId="0" borderId="11" xfId="0" applyNumberFormat="1" applyFont="1" applyFill="1" applyBorder="1" applyAlignment="1">
      <alignment/>
    </xf>
    <xf numFmtId="178" fontId="20" fillId="0" borderId="0" xfId="48" applyNumberFormat="1" applyFont="1" applyFill="1" applyBorder="1" applyAlignment="1" applyProtection="1">
      <alignment horizontal="right"/>
      <protection/>
    </xf>
    <xf numFmtId="177" fontId="18" fillId="0" borderId="0" xfId="48" applyNumberFormat="1" applyFont="1" applyFill="1" applyBorder="1" applyAlignment="1">
      <alignment horizontal="right"/>
    </xf>
    <xf numFmtId="177" fontId="18" fillId="0" borderId="13" xfId="48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distributed" wrapText="1"/>
    </xf>
    <xf numFmtId="178" fontId="20" fillId="0" borderId="0" xfId="0" applyNumberFormat="1" applyFont="1" applyFill="1" applyBorder="1" applyAlignment="1" applyProtection="1" quotePrefix="1">
      <alignment horizontal="right"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distributed"/>
    </xf>
    <xf numFmtId="49" fontId="18" fillId="0" borderId="0" xfId="0" applyNumberFormat="1" applyFont="1" applyFill="1" applyBorder="1" applyAlignment="1">
      <alignment horizontal="distributed"/>
    </xf>
    <xf numFmtId="178" fontId="20" fillId="0" borderId="0" xfId="0" applyNumberFormat="1" applyFont="1" applyFill="1" applyBorder="1" applyAlignment="1" applyProtection="1">
      <alignment horizontal="right"/>
      <protection/>
    </xf>
    <xf numFmtId="177" fontId="18" fillId="0" borderId="13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 applyProtection="1">
      <alignment horizontal="center"/>
      <protection/>
    </xf>
    <xf numFmtId="177" fontId="20" fillId="0" borderId="13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 applyProtection="1" quotePrefix="1">
      <alignment horizontal="right"/>
      <protection/>
    </xf>
    <xf numFmtId="178" fontId="18" fillId="0" borderId="0" xfId="0" applyNumberFormat="1" applyFont="1" applyFill="1" applyAlignment="1">
      <alignment horizontal="center"/>
    </xf>
    <xf numFmtId="178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 horizontal="center"/>
      <protection/>
    </xf>
    <xf numFmtId="177" fontId="20" fillId="0" borderId="13" xfId="0" applyNumberFormat="1" applyFont="1" applyFill="1" applyBorder="1" applyAlignment="1" applyProtection="1">
      <alignment horizontal="center"/>
      <protection/>
    </xf>
    <xf numFmtId="178" fontId="18" fillId="0" borderId="0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Border="1" applyAlignment="1" applyProtection="1">
      <alignment horizontal="right"/>
      <protection/>
    </xf>
    <xf numFmtId="177" fontId="18" fillId="0" borderId="13" xfId="0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distributed"/>
      <protection/>
    </xf>
    <xf numFmtId="178" fontId="20" fillId="0" borderId="0" xfId="0" applyNumberFormat="1" applyFont="1" applyFill="1" applyBorder="1" applyAlignment="1" applyProtection="1">
      <alignment horizontal="center"/>
      <protection/>
    </xf>
    <xf numFmtId="180" fontId="20" fillId="0" borderId="0" xfId="0" applyNumberFormat="1" applyFont="1" applyFill="1" applyBorder="1" applyAlignment="1" applyProtection="1">
      <alignment horizontal="right"/>
      <protection/>
    </xf>
    <xf numFmtId="181" fontId="20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177" fontId="20" fillId="0" borderId="0" xfId="48" applyNumberFormat="1" applyFont="1" applyFill="1" applyBorder="1" applyAlignment="1" applyProtection="1">
      <alignment horizontal="right"/>
      <protection/>
    </xf>
    <xf numFmtId="177" fontId="20" fillId="0" borderId="13" xfId="48" applyNumberFormat="1" applyFont="1" applyFill="1" applyBorder="1" applyAlignment="1" applyProtection="1">
      <alignment horizontal="right"/>
      <protection/>
    </xf>
    <xf numFmtId="38" fontId="18" fillId="0" borderId="15" xfId="48" applyFont="1" applyFill="1" applyBorder="1" applyAlignment="1">
      <alignment horizontal="center"/>
    </xf>
    <xf numFmtId="38" fontId="20" fillId="0" borderId="15" xfId="48" applyFont="1" applyFill="1" applyBorder="1" applyAlignment="1" applyProtection="1">
      <alignment horizontal="center"/>
      <protection/>
    </xf>
    <xf numFmtId="38" fontId="20" fillId="0" borderId="16" xfId="48" applyFont="1" applyFill="1" applyBorder="1" applyAlignment="1" applyProtection="1">
      <alignment horizontal="center"/>
      <protection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38" fontId="18" fillId="0" borderId="20" xfId="48" applyFont="1" applyFill="1" applyBorder="1" applyAlignment="1">
      <alignment horizontal="center" vertical="center" wrapText="1"/>
    </xf>
    <xf numFmtId="38" fontId="18" fillId="0" borderId="18" xfId="48" applyFont="1" applyFill="1" applyBorder="1" applyAlignment="1">
      <alignment horizontal="center" vertical="center" wrapText="1"/>
    </xf>
    <xf numFmtId="38" fontId="18" fillId="0" borderId="19" xfId="48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38" fontId="18" fillId="0" borderId="14" xfId="48" applyFont="1" applyFill="1" applyBorder="1" applyAlignment="1">
      <alignment horizontal="center" vertical="center" wrapText="1"/>
    </xf>
    <xf numFmtId="38" fontId="18" fillId="0" borderId="0" xfId="48" applyFont="1" applyFill="1" applyBorder="1" applyAlignment="1">
      <alignment horizontal="center" vertical="center" wrapText="1"/>
    </xf>
    <xf numFmtId="38" fontId="18" fillId="0" borderId="13" xfId="48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38" fontId="18" fillId="0" borderId="22" xfId="48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 wrapText="1"/>
    </xf>
    <xf numFmtId="38" fontId="18" fillId="0" borderId="21" xfId="48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2" fillId="0" borderId="0" xfId="0" applyNumberFormat="1" applyFont="1" applyFill="1" applyBorder="1" applyAlignment="1" applyProtection="1" quotePrefix="1">
      <alignment/>
      <protection/>
    </xf>
    <xf numFmtId="49" fontId="18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71"/>
  <sheetViews>
    <sheetView tabSelected="1" zoomScaleSheetLayoutView="100" zoomScalePageLayoutView="0" workbookViewId="0" topLeftCell="A1">
      <selection activeCell="A1" sqref="A1:Z1"/>
    </sheetView>
  </sheetViews>
  <sheetFormatPr defaultColWidth="9.00390625" defaultRowHeight="12.75"/>
  <cols>
    <col min="1" max="1" width="1.75390625" style="1" customWidth="1"/>
    <col min="2" max="4" width="2.75390625" style="1" customWidth="1"/>
    <col min="5" max="5" width="31.125" style="1" customWidth="1"/>
    <col min="6" max="6" width="1.75390625" style="1" customWidth="1"/>
    <col min="7" max="26" width="4.75390625" style="1" customWidth="1"/>
    <col min="27" max="27" width="9.125" style="2" customWidth="1"/>
    <col min="28" max="16384" width="9.125" style="1" customWidth="1"/>
  </cols>
  <sheetData>
    <row r="1" spans="1:26" s="1" customFormat="1" ht="18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s="1" customFormat="1" ht="18" customHeight="1">
      <c r="A2" s="37" t="s">
        <v>53</v>
      </c>
      <c r="B2" s="37"/>
      <c r="C2" s="37"/>
      <c r="D2" s="37"/>
      <c r="E2" s="37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 t="s">
        <v>13</v>
      </c>
      <c r="X2" s="100"/>
      <c r="Y2" s="100"/>
      <c r="Z2" s="100"/>
    </row>
    <row r="3" s="1" customFormat="1" ht="4.5" customHeight="1" thickBot="1">
      <c r="E3" s="99"/>
    </row>
    <row r="4" spans="1:26" s="1" customFormat="1" ht="14.25" customHeight="1">
      <c r="A4" s="98"/>
      <c r="B4" s="98"/>
      <c r="C4" s="32" t="s">
        <v>52</v>
      </c>
      <c r="D4" s="32"/>
      <c r="E4" s="32"/>
      <c r="F4" s="97"/>
      <c r="G4" s="96" t="s">
        <v>51</v>
      </c>
      <c r="H4" s="95"/>
      <c r="I4" s="95"/>
      <c r="J4" s="94"/>
      <c r="K4" s="96" t="s">
        <v>50</v>
      </c>
      <c r="L4" s="95"/>
      <c r="M4" s="95"/>
      <c r="N4" s="94"/>
      <c r="O4" s="96" t="s">
        <v>49</v>
      </c>
      <c r="P4" s="95"/>
      <c r="Q4" s="95"/>
      <c r="R4" s="94"/>
      <c r="S4" s="96" t="s">
        <v>48</v>
      </c>
      <c r="T4" s="95"/>
      <c r="U4" s="95"/>
      <c r="V4" s="94"/>
      <c r="W4" s="93" t="s">
        <v>47</v>
      </c>
      <c r="X4" s="92"/>
      <c r="Y4" s="92"/>
      <c r="Z4" s="92"/>
    </row>
    <row r="5" spans="1:26" s="1" customFormat="1" ht="14.25" customHeight="1">
      <c r="A5" s="90"/>
      <c r="B5" s="90"/>
      <c r="C5" s="91"/>
      <c r="D5" s="91"/>
      <c r="E5" s="91"/>
      <c r="F5" s="90"/>
      <c r="G5" s="89"/>
      <c r="H5" s="88"/>
      <c r="I5" s="88"/>
      <c r="J5" s="87"/>
      <c r="K5" s="89"/>
      <c r="L5" s="88"/>
      <c r="M5" s="88"/>
      <c r="N5" s="87"/>
      <c r="O5" s="89"/>
      <c r="P5" s="88"/>
      <c r="Q5" s="88"/>
      <c r="R5" s="87"/>
      <c r="S5" s="89"/>
      <c r="T5" s="88"/>
      <c r="U5" s="88"/>
      <c r="V5" s="87"/>
      <c r="W5" s="86"/>
      <c r="X5" s="85"/>
      <c r="Y5" s="85"/>
      <c r="Z5" s="85"/>
    </row>
    <row r="6" spans="1:26" s="1" customFormat="1" ht="14.25" customHeight="1">
      <c r="A6" s="84"/>
      <c r="B6" s="84"/>
      <c r="C6" s="27"/>
      <c r="D6" s="27"/>
      <c r="E6" s="27"/>
      <c r="F6" s="84"/>
      <c r="G6" s="83"/>
      <c r="H6" s="82"/>
      <c r="I6" s="82"/>
      <c r="J6" s="81"/>
      <c r="K6" s="83"/>
      <c r="L6" s="82"/>
      <c r="M6" s="82"/>
      <c r="N6" s="81"/>
      <c r="O6" s="83"/>
      <c r="P6" s="82"/>
      <c r="Q6" s="82"/>
      <c r="R6" s="81"/>
      <c r="S6" s="83"/>
      <c r="T6" s="82"/>
      <c r="U6" s="82"/>
      <c r="V6" s="81"/>
      <c r="W6" s="80"/>
      <c r="X6" s="79"/>
      <c r="Y6" s="79"/>
      <c r="Z6" s="79"/>
    </row>
    <row r="7" spans="1:26" s="2" customFormat="1" ht="6.75" customHeight="1">
      <c r="A7" s="1"/>
      <c r="B7" s="1"/>
      <c r="C7" s="19"/>
      <c r="D7" s="19"/>
      <c r="E7" s="19"/>
      <c r="F7" s="22"/>
      <c r="G7" s="78"/>
      <c r="H7" s="77"/>
      <c r="I7" s="77"/>
      <c r="J7" s="77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19"/>
      <c r="X7" s="19"/>
      <c r="Y7" s="19"/>
      <c r="Z7" s="19"/>
    </row>
    <row r="8" spans="1:26" s="2" customFormat="1" ht="16.5" customHeight="1">
      <c r="A8" s="1"/>
      <c r="B8" s="45" t="s">
        <v>46</v>
      </c>
      <c r="C8" s="45"/>
      <c r="D8" s="45"/>
      <c r="E8" s="45"/>
      <c r="F8" s="22"/>
      <c r="G8" s="75">
        <f>G10+G48+G49+G50</f>
        <v>221220146</v>
      </c>
      <c r="H8" s="74"/>
      <c r="I8" s="74"/>
      <c r="J8" s="74"/>
      <c r="K8" s="43">
        <f>K10+K48+K49+K50</f>
        <v>18710668</v>
      </c>
      <c r="L8" s="43"/>
      <c r="M8" s="43"/>
      <c r="N8" s="43"/>
      <c r="O8" s="43">
        <f>O10+O48+O49+O50</f>
        <v>15609800</v>
      </c>
      <c r="P8" s="43"/>
      <c r="Q8" s="43"/>
      <c r="R8" s="43"/>
      <c r="S8" s="43">
        <f>S10+S48+S49+S50</f>
        <v>218119278</v>
      </c>
      <c r="T8" s="43"/>
      <c r="U8" s="43"/>
      <c r="V8" s="43"/>
      <c r="W8" s="58">
        <v>100</v>
      </c>
      <c r="X8" s="58"/>
      <c r="Y8" s="58"/>
      <c r="Z8" s="58"/>
    </row>
    <row r="9" spans="1:26" s="2" customFormat="1" ht="16.5" customHeight="1">
      <c r="A9" s="1"/>
      <c r="B9" s="1"/>
      <c r="C9" s="71"/>
      <c r="D9" s="71"/>
      <c r="E9" s="71"/>
      <c r="F9" s="22"/>
      <c r="G9" s="73"/>
      <c r="H9" s="72"/>
      <c r="I9" s="72"/>
      <c r="J9" s="7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2" customFormat="1" ht="16.5" customHeight="1">
      <c r="A10" s="1"/>
      <c r="B10" s="1"/>
      <c r="C10" s="13" t="s">
        <v>45</v>
      </c>
      <c r="D10" s="13"/>
      <c r="E10" s="13"/>
      <c r="F10" s="14"/>
      <c r="G10" s="54">
        <f>G12+G18+G20+G24+G28+G35+G37+G43+G44+G46+G45</f>
        <v>126258723</v>
      </c>
      <c r="H10" s="8"/>
      <c r="I10" s="8"/>
      <c r="J10" s="8"/>
      <c r="K10" s="8">
        <f>K12+K18+K20+K24+K28+K35+K37+K43+K44+K45+K46</f>
        <v>12106072</v>
      </c>
      <c r="L10" s="8"/>
      <c r="M10" s="8"/>
      <c r="N10" s="8"/>
      <c r="O10" s="8">
        <f>O12+O18+O20+O24+O26+O28+O35+O37+O43+O44+O46+O45</f>
        <v>13938000</v>
      </c>
      <c r="P10" s="8"/>
      <c r="Q10" s="8"/>
      <c r="R10" s="8"/>
      <c r="S10" s="8">
        <f>S12+S18+S20+S24+S26+S28+S35+S37+S43+S44+S46+S45</f>
        <v>128090651</v>
      </c>
      <c r="T10" s="8"/>
      <c r="U10" s="8"/>
      <c r="V10" s="8"/>
      <c r="W10" s="58">
        <f>S10/S8*100</f>
        <v>58.72504813627707</v>
      </c>
      <c r="X10" s="58"/>
      <c r="Y10" s="58"/>
      <c r="Z10" s="58"/>
    </row>
    <row r="11" spans="1:26" s="2" customFormat="1" ht="16.5" customHeight="1">
      <c r="A11" s="1"/>
      <c r="B11" s="1"/>
      <c r="C11" s="57"/>
      <c r="D11" s="57"/>
      <c r="E11" s="57"/>
      <c r="F11" s="14"/>
      <c r="G11" s="56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68"/>
      <c r="X11" s="68"/>
      <c r="Y11" s="68"/>
      <c r="Z11" s="68"/>
    </row>
    <row r="12" spans="1:26" s="2" customFormat="1" ht="16.5" customHeight="1">
      <c r="A12" s="1"/>
      <c r="B12" s="1"/>
      <c r="C12" s="52"/>
      <c r="D12" s="13" t="s">
        <v>44</v>
      </c>
      <c r="E12" s="13"/>
      <c r="F12" s="14"/>
      <c r="G12" s="54">
        <f>SUM(G13:J16)</f>
        <v>11318554</v>
      </c>
      <c r="H12" s="8"/>
      <c r="I12" s="8"/>
      <c r="J12" s="8"/>
      <c r="K12" s="8">
        <f>SUM(K13:N16)</f>
        <v>1112192</v>
      </c>
      <c r="L12" s="8"/>
      <c r="M12" s="8"/>
      <c r="N12" s="8"/>
      <c r="O12" s="8">
        <f>SUM(O13:R16)</f>
        <v>205000</v>
      </c>
      <c r="P12" s="8"/>
      <c r="Q12" s="8"/>
      <c r="R12" s="8"/>
      <c r="S12" s="8">
        <f>SUM(S13:V16)</f>
        <v>10411362</v>
      </c>
      <c r="T12" s="8"/>
      <c r="U12" s="8"/>
      <c r="V12" s="8"/>
      <c r="W12" s="58">
        <f>S12/S8*100</f>
        <v>4.773242464153031</v>
      </c>
      <c r="X12" s="58"/>
      <c r="Y12" s="58"/>
      <c r="Z12" s="58"/>
    </row>
    <row r="13" spans="1:26" s="2" customFormat="1" ht="16.5" customHeight="1">
      <c r="A13" s="1"/>
      <c r="B13" s="1"/>
      <c r="C13" s="52"/>
      <c r="D13" s="52"/>
      <c r="E13" s="15" t="s">
        <v>43</v>
      </c>
      <c r="F13" s="14"/>
      <c r="G13" s="54">
        <v>3097894</v>
      </c>
      <c r="H13" s="8"/>
      <c r="I13" s="8"/>
      <c r="J13" s="8"/>
      <c r="K13" s="8">
        <v>96369</v>
      </c>
      <c r="L13" s="8"/>
      <c r="M13" s="8"/>
      <c r="N13" s="8"/>
      <c r="O13" s="8">
        <v>205000</v>
      </c>
      <c r="P13" s="8"/>
      <c r="Q13" s="8"/>
      <c r="R13" s="8"/>
      <c r="S13" s="8">
        <v>3206525</v>
      </c>
      <c r="T13" s="8"/>
      <c r="U13" s="8"/>
      <c r="V13" s="8"/>
      <c r="W13" s="53">
        <f>S13/S8*100</f>
        <v>1.4700786786943243</v>
      </c>
      <c r="X13" s="53"/>
      <c r="Y13" s="53"/>
      <c r="Z13" s="53"/>
    </row>
    <row r="14" spans="1:26" s="2" customFormat="1" ht="16.5" customHeight="1">
      <c r="A14" s="1"/>
      <c r="B14" s="1"/>
      <c r="C14" s="52"/>
      <c r="D14" s="52"/>
      <c r="E14" s="15" t="s">
        <v>42</v>
      </c>
      <c r="F14" s="14"/>
      <c r="G14" s="54">
        <v>7128707</v>
      </c>
      <c r="H14" s="8"/>
      <c r="I14" s="8"/>
      <c r="J14" s="8"/>
      <c r="K14" s="8">
        <v>612439</v>
      </c>
      <c r="L14" s="8"/>
      <c r="M14" s="8"/>
      <c r="N14" s="8"/>
      <c r="O14" s="8">
        <v>0</v>
      </c>
      <c r="P14" s="8"/>
      <c r="Q14" s="8"/>
      <c r="R14" s="8"/>
      <c r="S14" s="8">
        <v>6516268</v>
      </c>
      <c r="T14" s="8"/>
      <c r="U14" s="8"/>
      <c r="V14" s="8"/>
      <c r="W14" s="70">
        <f>S14/S8*100-0.01</f>
        <v>2.9774791718318454</v>
      </c>
      <c r="X14" s="70"/>
      <c r="Y14" s="70"/>
      <c r="Z14" s="70"/>
    </row>
    <row r="15" spans="1:26" s="2" customFormat="1" ht="16.5" customHeight="1">
      <c r="A15" s="1"/>
      <c r="B15" s="1"/>
      <c r="C15" s="52"/>
      <c r="D15" s="52"/>
      <c r="E15" s="15" t="s">
        <v>41</v>
      </c>
      <c r="F15" s="14"/>
      <c r="G15" s="54">
        <v>1076198</v>
      </c>
      <c r="H15" s="8"/>
      <c r="I15" s="8"/>
      <c r="J15" s="8"/>
      <c r="K15" s="8">
        <v>400893</v>
      </c>
      <c r="L15" s="8"/>
      <c r="M15" s="8"/>
      <c r="N15" s="8"/>
      <c r="O15" s="8">
        <v>0</v>
      </c>
      <c r="P15" s="8"/>
      <c r="Q15" s="8"/>
      <c r="R15" s="8"/>
      <c r="S15" s="8">
        <v>675305</v>
      </c>
      <c r="T15" s="8"/>
      <c r="U15" s="8"/>
      <c r="V15" s="8"/>
      <c r="W15" s="53">
        <f>S15/S8*100</f>
        <v>0.30960353719857814</v>
      </c>
      <c r="X15" s="53"/>
      <c r="Y15" s="53"/>
      <c r="Z15" s="53"/>
    </row>
    <row r="16" spans="1:26" s="2" customFormat="1" ht="16.5" customHeight="1">
      <c r="A16" s="1"/>
      <c r="B16" s="1"/>
      <c r="C16" s="52"/>
      <c r="D16" s="52"/>
      <c r="E16" s="15" t="s">
        <v>40</v>
      </c>
      <c r="F16" s="14"/>
      <c r="G16" s="54">
        <v>15755</v>
      </c>
      <c r="H16" s="8"/>
      <c r="I16" s="8"/>
      <c r="J16" s="8"/>
      <c r="K16" s="8">
        <v>2491</v>
      </c>
      <c r="L16" s="8"/>
      <c r="M16" s="8"/>
      <c r="N16" s="8"/>
      <c r="O16" s="8">
        <v>0</v>
      </c>
      <c r="P16" s="8"/>
      <c r="Q16" s="8"/>
      <c r="R16" s="8"/>
      <c r="S16" s="8">
        <v>13264</v>
      </c>
      <c r="T16" s="8"/>
      <c r="U16" s="8"/>
      <c r="V16" s="8"/>
      <c r="W16" s="58">
        <f>S16/S8*100</f>
        <v>0.006081076428283427</v>
      </c>
      <c r="X16" s="58"/>
      <c r="Y16" s="58"/>
      <c r="Z16" s="58"/>
    </row>
    <row r="17" spans="1:26" s="2" customFormat="1" ht="16.5" customHeight="1">
      <c r="A17" s="1"/>
      <c r="B17" s="1"/>
      <c r="C17" s="57"/>
      <c r="D17" s="57"/>
      <c r="E17" s="57"/>
      <c r="F17" s="14"/>
      <c r="G17" s="5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3"/>
      <c r="X17" s="53"/>
      <c r="Y17" s="53"/>
      <c r="Z17" s="53"/>
    </row>
    <row r="18" spans="1:26" s="2" customFormat="1" ht="16.5" customHeight="1">
      <c r="A18" s="1"/>
      <c r="B18" s="1"/>
      <c r="C18" s="52"/>
      <c r="D18" s="13" t="s">
        <v>39</v>
      </c>
      <c r="E18" s="13"/>
      <c r="F18" s="14"/>
      <c r="G18" s="54">
        <v>691083</v>
      </c>
      <c r="H18" s="8"/>
      <c r="I18" s="8"/>
      <c r="J18" s="8"/>
      <c r="K18" s="8">
        <v>86192</v>
      </c>
      <c r="L18" s="8"/>
      <c r="M18" s="8"/>
      <c r="N18" s="8"/>
      <c r="O18" s="8">
        <v>349100</v>
      </c>
      <c r="P18" s="8"/>
      <c r="Q18" s="8"/>
      <c r="R18" s="8"/>
      <c r="S18" s="8">
        <v>953991</v>
      </c>
      <c r="T18" s="8"/>
      <c r="U18" s="8"/>
      <c r="V18" s="8"/>
      <c r="W18" s="53">
        <f>S18/S8*100</f>
        <v>0.4373712441868618</v>
      </c>
      <c r="X18" s="53"/>
      <c r="Y18" s="53"/>
      <c r="Z18" s="53"/>
    </row>
    <row r="19" spans="1:26" s="2" customFormat="1" ht="16.5" customHeight="1">
      <c r="A19" s="1"/>
      <c r="B19" s="1"/>
      <c r="C19" s="57"/>
      <c r="D19" s="57"/>
      <c r="E19" s="57"/>
      <c r="F19" s="14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69"/>
      <c r="X19" s="69"/>
      <c r="Y19" s="69"/>
      <c r="Z19" s="69"/>
    </row>
    <row r="20" spans="1:26" s="2" customFormat="1" ht="16.5" customHeight="1">
      <c r="A20" s="1"/>
      <c r="B20" s="1"/>
      <c r="C20" s="52"/>
      <c r="D20" s="13" t="s">
        <v>38</v>
      </c>
      <c r="E20" s="13"/>
      <c r="F20" s="14"/>
      <c r="G20" s="54">
        <f>SUM(G21:J22)</f>
        <v>6837268</v>
      </c>
      <c r="H20" s="8"/>
      <c r="I20" s="8"/>
      <c r="J20" s="8"/>
      <c r="K20" s="8">
        <f>SUM(K21:N22)</f>
        <v>687746</v>
      </c>
      <c r="L20" s="8"/>
      <c r="M20" s="8"/>
      <c r="N20" s="8"/>
      <c r="O20" s="8">
        <f>SUM(O21:R22)</f>
        <v>154600</v>
      </c>
      <c r="P20" s="8"/>
      <c r="Q20" s="8"/>
      <c r="R20" s="8"/>
      <c r="S20" s="8">
        <f>SUM(S21:V22)</f>
        <v>6304122</v>
      </c>
      <c r="T20" s="8"/>
      <c r="U20" s="8"/>
      <c r="V20" s="8"/>
      <c r="W20" s="58">
        <f>S20/S8*100</f>
        <v>2.890217709229718</v>
      </c>
      <c r="X20" s="58"/>
      <c r="Y20" s="58"/>
      <c r="Z20" s="58"/>
    </row>
    <row r="21" spans="1:26" s="2" customFormat="1" ht="16.5" customHeight="1">
      <c r="A21" s="1"/>
      <c r="B21" s="1"/>
      <c r="C21" s="52"/>
      <c r="D21" s="52"/>
      <c r="E21" s="15" t="s">
        <v>37</v>
      </c>
      <c r="F21" s="14"/>
      <c r="G21" s="54">
        <v>3754029</v>
      </c>
      <c r="H21" s="8"/>
      <c r="I21" s="8"/>
      <c r="J21" s="8"/>
      <c r="K21" s="8">
        <v>321206</v>
      </c>
      <c r="L21" s="8"/>
      <c r="M21" s="8"/>
      <c r="N21" s="8"/>
      <c r="O21" s="8">
        <v>3000</v>
      </c>
      <c r="P21" s="8"/>
      <c r="Q21" s="8"/>
      <c r="R21" s="8"/>
      <c r="S21" s="8">
        <v>3435823</v>
      </c>
      <c r="T21" s="8"/>
      <c r="U21" s="8"/>
      <c r="V21" s="8"/>
      <c r="W21" s="53">
        <f>S21/S8*100</f>
        <v>1.575203728668128</v>
      </c>
      <c r="X21" s="53"/>
      <c r="Y21" s="53"/>
      <c r="Z21" s="53"/>
    </row>
    <row r="22" spans="1:26" s="2" customFormat="1" ht="16.5" customHeight="1">
      <c r="A22" s="1"/>
      <c r="B22" s="1"/>
      <c r="C22" s="52"/>
      <c r="D22" s="52"/>
      <c r="E22" s="15" t="s">
        <v>36</v>
      </c>
      <c r="F22" s="14"/>
      <c r="G22" s="54">
        <v>3083239</v>
      </c>
      <c r="H22" s="8"/>
      <c r="I22" s="8"/>
      <c r="J22" s="8"/>
      <c r="K22" s="8">
        <v>366540</v>
      </c>
      <c r="L22" s="8"/>
      <c r="M22" s="8"/>
      <c r="N22" s="8"/>
      <c r="O22" s="8">
        <v>151600</v>
      </c>
      <c r="P22" s="8"/>
      <c r="Q22" s="8"/>
      <c r="R22" s="8"/>
      <c r="S22" s="8">
        <v>2868299</v>
      </c>
      <c r="T22" s="8"/>
      <c r="U22" s="8"/>
      <c r="V22" s="8"/>
      <c r="W22" s="53">
        <f>S22/S8*100-0.01</f>
        <v>1.30501398056159</v>
      </c>
      <c r="X22" s="53"/>
      <c r="Y22" s="53"/>
      <c r="Z22" s="53"/>
    </row>
    <row r="23" spans="1:26" s="2" customFormat="1" ht="16.5" customHeight="1">
      <c r="A23" s="1"/>
      <c r="B23" s="1"/>
      <c r="C23" s="57"/>
      <c r="D23" s="57"/>
      <c r="E23" s="57"/>
      <c r="F23" s="14"/>
      <c r="G23" s="56"/>
      <c r="H23" s="55"/>
      <c r="I23" s="55"/>
      <c r="J23" s="55"/>
      <c r="K23" s="8"/>
      <c r="L23" s="8"/>
      <c r="M23" s="8"/>
      <c r="N23" s="8"/>
      <c r="O23" s="55"/>
      <c r="P23" s="55"/>
      <c r="Q23" s="55"/>
      <c r="R23" s="55"/>
      <c r="S23" s="55"/>
      <c r="T23" s="55"/>
      <c r="U23" s="55"/>
      <c r="V23" s="55"/>
      <c r="W23" s="68"/>
      <c r="X23" s="68"/>
      <c r="Y23" s="68"/>
      <c r="Z23" s="68"/>
    </row>
    <row r="24" spans="1:26" s="2" customFormat="1" ht="16.5" customHeight="1">
      <c r="A24" s="1"/>
      <c r="B24" s="1"/>
      <c r="C24" s="52"/>
      <c r="D24" s="13" t="s">
        <v>35</v>
      </c>
      <c r="E24" s="13"/>
      <c r="F24" s="14"/>
      <c r="G24" s="54">
        <v>583013</v>
      </c>
      <c r="H24" s="8"/>
      <c r="I24" s="8"/>
      <c r="J24" s="8"/>
      <c r="K24" s="8">
        <v>220972</v>
      </c>
      <c r="L24" s="8"/>
      <c r="M24" s="8"/>
      <c r="N24" s="8"/>
      <c r="O24" s="8">
        <v>0</v>
      </c>
      <c r="P24" s="8"/>
      <c r="Q24" s="8"/>
      <c r="R24" s="8"/>
      <c r="S24" s="8">
        <v>362041</v>
      </c>
      <c r="T24" s="8"/>
      <c r="U24" s="8"/>
      <c r="V24" s="8"/>
      <c r="W24" s="53">
        <f>S24/S8*100</f>
        <v>0.16598303612576604</v>
      </c>
      <c r="X24" s="53"/>
      <c r="Y24" s="53"/>
      <c r="Z24" s="53"/>
    </row>
    <row r="25" spans="1:26" s="2" customFormat="1" ht="16.5" customHeight="1">
      <c r="A25" s="1"/>
      <c r="B25" s="1"/>
      <c r="C25" s="52"/>
      <c r="D25" s="52"/>
      <c r="E25" s="52"/>
      <c r="F25" s="14"/>
      <c r="G25" s="56"/>
      <c r="H25" s="55"/>
      <c r="I25" s="55"/>
      <c r="J25" s="55"/>
      <c r="K25" s="8"/>
      <c r="L25" s="8"/>
      <c r="M25" s="8"/>
      <c r="N25" s="8"/>
      <c r="O25" s="55"/>
      <c r="P25" s="55"/>
      <c r="Q25" s="55"/>
      <c r="R25" s="55"/>
      <c r="S25" s="55"/>
      <c r="T25" s="55"/>
      <c r="U25" s="55"/>
      <c r="V25" s="55"/>
      <c r="W25" s="68"/>
      <c r="X25" s="68"/>
      <c r="Y25" s="68"/>
      <c r="Z25" s="68"/>
    </row>
    <row r="26" spans="1:26" s="2" customFormat="1" ht="16.5" customHeight="1">
      <c r="A26" s="1"/>
      <c r="B26" s="1"/>
      <c r="C26" s="52"/>
      <c r="D26" s="67" t="s">
        <v>34</v>
      </c>
      <c r="E26" s="67"/>
      <c r="F26" s="66"/>
      <c r="G26" s="65">
        <v>0</v>
      </c>
      <c r="H26" s="64"/>
      <c r="I26" s="64"/>
      <c r="J26" s="64"/>
      <c r="K26" s="8">
        <v>0</v>
      </c>
      <c r="L26" s="8"/>
      <c r="M26" s="8"/>
      <c r="N26" s="8"/>
      <c r="O26" s="64">
        <v>156000</v>
      </c>
      <c r="P26" s="64"/>
      <c r="Q26" s="64"/>
      <c r="R26" s="64"/>
      <c r="S26" s="64">
        <v>156000</v>
      </c>
      <c r="T26" s="64"/>
      <c r="U26" s="64"/>
      <c r="V26" s="64"/>
      <c r="W26" s="63">
        <f>S26/S8*100</f>
        <v>0.07152050081515492</v>
      </c>
      <c r="X26" s="63"/>
      <c r="Y26" s="63"/>
      <c r="Z26" s="63"/>
    </row>
    <row r="27" spans="1:26" s="2" customFormat="1" ht="16.5" customHeight="1">
      <c r="A27" s="1"/>
      <c r="B27" s="1"/>
      <c r="C27" s="52"/>
      <c r="D27" s="52"/>
      <c r="E27" s="52"/>
      <c r="F27" s="14"/>
      <c r="G27" s="62"/>
      <c r="H27" s="61"/>
      <c r="I27" s="61"/>
      <c r="J27" s="61"/>
      <c r="K27" s="49"/>
      <c r="L27" s="50"/>
      <c r="M27" s="50"/>
      <c r="N27" s="50"/>
      <c r="O27" s="61"/>
      <c r="P27" s="48"/>
      <c r="Q27" s="48"/>
      <c r="R27" s="48"/>
      <c r="S27" s="61"/>
      <c r="T27" s="48"/>
      <c r="U27" s="48"/>
      <c r="V27" s="48"/>
      <c r="W27" s="60"/>
      <c r="X27" s="60"/>
      <c r="Y27" s="60"/>
      <c r="Z27" s="60"/>
    </row>
    <row r="28" spans="1:26" s="2" customFormat="1" ht="16.5" customHeight="1">
      <c r="A28" s="1"/>
      <c r="B28" s="1"/>
      <c r="C28" s="52"/>
      <c r="D28" s="13" t="s">
        <v>33</v>
      </c>
      <c r="E28" s="13"/>
      <c r="F28" s="14"/>
      <c r="G28" s="54">
        <f>SUM(G29:J33)</f>
        <v>36238231</v>
      </c>
      <c r="H28" s="8"/>
      <c r="I28" s="8"/>
      <c r="J28" s="8"/>
      <c r="K28" s="8">
        <f>SUM(K29:N33)</f>
        <v>4012029</v>
      </c>
      <c r="L28" s="8"/>
      <c r="M28" s="8"/>
      <c r="N28" s="8"/>
      <c r="O28" s="8">
        <f>SUM(O29:R33)</f>
        <v>3122700</v>
      </c>
      <c r="P28" s="8"/>
      <c r="Q28" s="8"/>
      <c r="R28" s="8"/>
      <c r="S28" s="8">
        <f>SUM(S29:V33)</f>
        <v>35348902</v>
      </c>
      <c r="T28" s="8"/>
      <c r="U28" s="8"/>
      <c r="V28" s="8"/>
      <c r="W28" s="58">
        <f>S28/S8*100</f>
        <v>16.206225476319432</v>
      </c>
      <c r="X28" s="58"/>
      <c r="Y28" s="58"/>
      <c r="Z28" s="58"/>
    </row>
    <row r="29" spans="1:26" s="2" customFormat="1" ht="16.5" customHeight="1">
      <c r="A29" s="1"/>
      <c r="B29" s="1"/>
      <c r="C29" s="52"/>
      <c r="D29" s="52"/>
      <c r="E29" s="15" t="s">
        <v>32</v>
      </c>
      <c r="F29" s="14"/>
      <c r="G29" s="54">
        <v>11748705</v>
      </c>
      <c r="H29" s="8"/>
      <c r="I29" s="8"/>
      <c r="J29" s="8"/>
      <c r="K29" s="8">
        <v>1194142</v>
      </c>
      <c r="L29" s="8"/>
      <c r="M29" s="8"/>
      <c r="N29" s="8"/>
      <c r="O29" s="8">
        <v>2061200</v>
      </c>
      <c r="P29" s="8"/>
      <c r="Q29" s="8"/>
      <c r="R29" s="8"/>
      <c r="S29" s="8">
        <v>12615763</v>
      </c>
      <c r="T29" s="8"/>
      <c r="U29" s="8"/>
      <c r="V29" s="8"/>
      <c r="W29" s="53">
        <f>S29/S8*100</f>
        <v>5.783882614905776</v>
      </c>
      <c r="X29" s="53"/>
      <c r="Y29" s="53"/>
      <c r="Z29" s="53"/>
    </row>
    <row r="30" spans="1:26" s="2" customFormat="1" ht="16.5" customHeight="1">
      <c r="A30" s="1"/>
      <c r="B30" s="1"/>
      <c r="C30" s="52"/>
      <c r="D30" s="52"/>
      <c r="E30" s="15" t="s">
        <v>31</v>
      </c>
      <c r="F30" s="14"/>
      <c r="G30" s="54">
        <v>652399</v>
      </c>
      <c r="H30" s="8"/>
      <c r="I30" s="8"/>
      <c r="J30" s="8"/>
      <c r="K30" s="8">
        <v>53535</v>
      </c>
      <c r="L30" s="8"/>
      <c r="M30" s="8"/>
      <c r="N30" s="8"/>
      <c r="O30" s="8">
        <v>0</v>
      </c>
      <c r="P30" s="8"/>
      <c r="Q30" s="8"/>
      <c r="R30" s="8"/>
      <c r="S30" s="8">
        <v>598864</v>
      </c>
      <c r="T30" s="8"/>
      <c r="U30" s="8"/>
      <c r="V30" s="8"/>
      <c r="W30" s="53">
        <f>S30/S8*100+0.01</f>
        <v>0.2845580333344034</v>
      </c>
      <c r="X30" s="53"/>
      <c r="Y30" s="53"/>
      <c r="Z30" s="53"/>
    </row>
    <row r="31" spans="1:26" s="2" customFormat="1" ht="16.5" customHeight="1">
      <c r="A31" s="1"/>
      <c r="B31" s="1"/>
      <c r="C31" s="52"/>
      <c r="D31" s="52"/>
      <c r="E31" s="15" t="s">
        <v>30</v>
      </c>
      <c r="F31" s="14"/>
      <c r="G31" s="54">
        <v>20426548</v>
      </c>
      <c r="H31" s="8"/>
      <c r="I31" s="8"/>
      <c r="J31" s="8"/>
      <c r="K31" s="8">
        <v>2337623</v>
      </c>
      <c r="L31" s="8"/>
      <c r="M31" s="8"/>
      <c r="N31" s="8"/>
      <c r="O31" s="8">
        <v>631900</v>
      </c>
      <c r="P31" s="8"/>
      <c r="Q31" s="8"/>
      <c r="R31" s="8"/>
      <c r="S31" s="8">
        <v>18720825</v>
      </c>
      <c r="T31" s="8"/>
      <c r="U31" s="8"/>
      <c r="V31" s="8"/>
      <c r="W31" s="53">
        <f>S31/S8*100</f>
        <v>8.582838331236362</v>
      </c>
      <c r="X31" s="53"/>
      <c r="Y31" s="53"/>
      <c r="Z31" s="53"/>
    </row>
    <row r="32" spans="1:26" s="2" customFormat="1" ht="16.5" customHeight="1">
      <c r="A32" s="1"/>
      <c r="B32" s="1"/>
      <c r="C32" s="52"/>
      <c r="D32" s="52"/>
      <c r="E32" s="15" t="s">
        <v>29</v>
      </c>
      <c r="F32" s="14"/>
      <c r="G32" s="54">
        <v>2316809</v>
      </c>
      <c r="H32" s="8"/>
      <c r="I32" s="8"/>
      <c r="J32" s="8"/>
      <c r="K32" s="8">
        <v>310087</v>
      </c>
      <c r="L32" s="8"/>
      <c r="M32" s="8"/>
      <c r="N32" s="8"/>
      <c r="O32" s="8">
        <v>192000</v>
      </c>
      <c r="P32" s="8"/>
      <c r="Q32" s="8"/>
      <c r="R32" s="8"/>
      <c r="S32" s="8">
        <v>2198722</v>
      </c>
      <c r="T32" s="8"/>
      <c r="U32" s="8"/>
      <c r="V32" s="8"/>
      <c r="W32" s="53">
        <f>S32/S8*100</f>
        <v>1.0080365294442246</v>
      </c>
      <c r="X32" s="53"/>
      <c r="Y32" s="53"/>
      <c r="Z32" s="53"/>
    </row>
    <row r="33" spans="1:26" s="2" customFormat="1" ht="16.5" customHeight="1">
      <c r="A33" s="1"/>
      <c r="B33" s="1"/>
      <c r="C33" s="52"/>
      <c r="D33" s="52"/>
      <c r="E33" s="15" t="s">
        <v>28</v>
      </c>
      <c r="F33" s="14"/>
      <c r="G33" s="54">
        <v>1093770</v>
      </c>
      <c r="H33" s="8"/>
      <c r="I33" s="8"/>
      <c r="J33" s="8"/>
      <c r="K33" s="8">
        <v>116642</v>
      </c>
      <c r="L33" s="8"/>
      <c r="M33" s="8"/>
      <c r="N33" s="8"/>
      <c r="O33" s="8">
        <v>237600</v>
      </c>
      <c r="P33" s="8"/>
      <c r="Q33" s="8"/>
      <c r="R33" s="8"/>
      <c r="S33" s="8">
        <v>1214728</v>
      </c>
      <c r="T33" s="8"/>
      <c r="U33" s="8"/>
      <c r="V33" s="8"/>
      <c r="W33" s="53">
        <f>S33/S8*100</f>
        <v>0.5569099673986634</v>
      </c>
      <c r="X33" s="53"/>
      <c r="Y33" s="53"/>
      <c r="Z33" s="53"/>
    </row>
    <row r="34" spans="1:26" s="2" customFormat="1" ht="16.5" customHeight="1">
      <c r="A34" s="1"/>
      <c r="B34" s="1"/>
      <c r="C34" s="57"/>
      <c r="D34" s="57"/>
      <c r="E34" s="57"/>
      <c r="F34" s="14"/>
      <c r="G34" s="56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9"/>
      <c r="X34" s="59"/>
      <c r="Y34" s="59"/>
      <c r="Z34" s="59"/>
    </row>
    <row r="35" spans="1:26" s="2" customFormat="1" ht="16.5" customHeight="1">
      <c r="A35" s="1"/>
      <c r="B35" s="1"/>
      <c r="C35" s="52"/>
      <c r="D35" s="13" t="s">
        <v>27</v>
      </c>
      <c r="E35" s="13"/>
      <c r="F35" s="14"/>
      <c r="G35" s="54">
        <v>992582</v>
      </c>
      <c r="H35" s="8"/>
      <c r="I35" s="8"/>
      <c r="J35" s="8"/>
      <c r="K35" s="8">
        <v>169824</v>
      </c>
      <c r="L35" s="8"/>
      <c r="M35" s="8"/>
      <c r="N35" s="8"/>
      <c r="O35" s="8">
        <v>72700</v>
      </c>
      <c r="P35" s="8"/>
      <c r="Q35" s="8"/>
      <c r="R35" s="8"/>
      <c r="S35" s="8">
        <v>895458</v>
      </c>
      <c r="T35" s="8"/>
      <c r="U35" s="8"/>
      <c r="V35" s="8"/>
      <c r="W35" s="53">
        <f>S35/S8*100</f>
        <v>0.41053592704446784</v>
      </c>
      <c r="X35" s="53"/>
      <c r="Y35" s="53"/>
      <c r="Z35" s="53"/>
    </row>
    <row r="36" spans="1:26" s="2" customFormat="1" ht="16.5" customHeight="1">
      <c r="A36" s="1"/>
      <c r="B36" s="1"/>
      <c r="C36" s="57"/>
      <c r="D36" s="57"/>
      <c r="E36" s="57"/>
      <c r="F36" s="14"/>
      <c r="G36" s="56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9"/>
      <c r="X36" s="59"/>
      <c r="Y36" s="59"/>
      <c r="Z36" s="59"/>
    </row>
    <row r="37" spans="1:26" s="2" customFormat="1" ht="16.5" customHeight="1">
      <c r="A37" s="1"/>
      <c r="B37" s="1"/>
      <c r="C37" s="52"/>
      <c r="D37" s="13" t="s">
        <v>26</v>
      </c>
      <c r="E37" s="13"/>
      <c r="F37" s="14"/>
      <c r="G37" s="54">
        <f>SUM(G38:J41)</f>
        <v>39042426</v>
      </c>
      <c r="H37" s="8"/>
      <c r="I37" s="8"/>
      <c r="J37" s="8"/>
      <c r="K37" s="8">
        <f>SUM(K38:N41)</f>
        <v>3444383</v>
      </c>
      <c r="L37" s="8"/>
      <c r="M37" s="8"/>
      <c r="N37" s="8"/>
      <c r="O37" s="8">
        <f>SUM(O38:R41)</f>
        <v>4477900</v>
      </c>
      <c r="P37" s="8"/>
      <c r="Q37" s="8"/>
      <c r="R37" s="8"/>
      <c r="S37" s="8">
        <f>SUM(S38:V41)</f>
        <v>40075943</v>
      </c>
      <c r="T37" s="8"/>
      <c r="U37" s="8"/>
      <c r="V37" s="8"/>
      <c r="W37" s="58">
        <f>S37/S8*100</f>
        <v>18.373407141023087</v>
      </c>
      <c r="X37" s="58"/>
      <c r="Y37" s="58"/>
      <c r="Z37" s="58"/>
    </row>
    <row r="38" spans="1:26" s="2" customFormat="1" ht="16.5" customHeight="1">
      <c r="A38" s="1"/>
      <c r="B38" s="1"/>
      <c r="C38" s="52"/>
      <c r="D38" s="52"/>
      <c r="E38" s="15" t="s">
        <v>25</v>
      </c>
      <c r="F38" s="14"/>
      <c r="G38" s="54">
        <v>36368818</v>
      </c>
      <c r="H38" s="8"/>
      <c r="I38" s="8"/>
      <c r="J38" s="8"/>
      <c r="K38" s="8">
        <v>3008817</v>
      </c>
      <c r="L38" s="8"/>
      <c r="M38" s="8"/>
      <c r="N38" s="8"/>
      <c r="O38" s="8">
        <v>1384500</v>
      </c>
      <c r="P38" s="8"/>
      <c r="Q38" s="8"/>
      <c r="R38" s="8"/>
      <c r="S38" s="8">
        <v>34744501</v>
      </c>
      <c r="T38" s="8"/>
      <c r="U38" s="8"/>
      <c r="V38" s="8"/>
      <c r="W38" s="53">
        <f>S38/S8*100</f>
        <v>15.929128923670838</v>
      </c>
      <c r="X38" s="53"/>
      <c r="Y38" s="53"/>
      <c r="Z38" s="53"/>
    </row>
    <row r="39" spans="1:26" s="2" customFormat="1" ht="16.5" customHeight="1">
      <c r="A39" s="1"/>
      <c r="B39" s="1"/>
      <c r="C39" s="52"/>
      <c r="D39" s="52"/>
      <c r="E39" s="15" t="s">
        <v>24</v>
      </c>
      <c r="F39" s="14"/>
      <c r="G39" s="54">
        <v>1887844</v>
      </c>
      <c r="H39" s="8"/>
      <c r="I39" s="8"/>
      <c r="J39" s="8"/>
      <c r="K39" s="8">
        <v>384859</v>
      </c>
      <c r="L39" s="8"/>
      <c r="M39" s="8"/>
      <c r="N39" s="8"/>
      <c r="O39" s="8">
        <v>0</v>
      </c>
      <c r="P39" s="8"/>
      <c r="Q39" s="8"/>
      <c r="R39" s="8"/>
      <c r="S39" s="8">
        <v>1502985</v>
      </c>
      <c r="T39" s="8"/>
      <c r="U39" s="8"/>
      <c r="V39" s="8"/>
      <c r="W39" s="53">
        <f>S39/S8*100</f>
        <v>0.6890656404978563</v>
      </c>
      <c r="X39" s="53"/>
      <c r="Y39" s="53"/>
      <c r="Z39" s="53"/>
    </row>
    <row r="40" spans="1:26" s="2" customFormat="1" ht="16.5" customHeight="1">
      <c r="A40" s="1"/>
      <c r="B40" s="1"/>
      <c r="C40" s="52"/>
      <c r="D40" s="52"/>
      <c r="E40" s="15" t="s">
        <v>23</v>
      </c>
      <c r="F40" s="14"/>
      <c r="G40" s="54">
        <v>745344</v>
      </c>
      <c r="H40" s="8"/>
      <c r="I40" s="8"/>
      <c r="J40" s="8"/>
      <c r="K40" s="8">
        <v>10287</v>
      </c>
      <c r="L40" s="8"/>
      <c r="M40" s="8"/>
      <c r="N40" s="8"/>
      <c r="O40" s="8">
        <v>3093400</v>
      </c>
      <c r="P40" s="8"/>
      <c r="Q40" s="8"/>
      <c r="R40" s="8"/>
      <c r="S40" s="8">
        <v>3828457</v>
      </c>
      <c r="T40" s="8"/>
      <c r="U40" s="8"/>
      <c r="V40" s="8"/>
      <c r="W40" s="53">
        <f>S40/S8*100-0.01</f>
        <v>1.7452125768543942</v>
      </c>
      <c r="X40" s="53"/>
      <c r="Y40" s="53"/>
      <c r="Z40" s="53"/>
    </row>
    <row r="41" spans="1:26" s="2" customFormat="1" ht="16.5" customHeight="1">
      <c r="A41" s="1"/>
      <c r="B41" s="1"/>
      <c r="C41" s="52"/>
      <c r="D41" s="52"/>
      <c r="E41" s="15" t="s">
        <v>22</v>
      </c>
      <c r="F41" s="14"/>
      <c r="G41" s="54">
        <v>40420</v>
      </c>
      <c r="H41" s="8"/>
      <c r="I41" s="8"/>
      <c r="J41" s="8"/>
      <c r="K41" s="8">
        <v>40420</v>
      </c>
      <c r="L41" s="8"/>
      <c r="M41" s="8"/>
      <c r="N41" s="8"/>
      <c r="O41" s="8">
        <v>0</v>
      </c>
      <c r="P41" s="8"/>
      <c r="Q41" s="8"/>
      <c r="R41" s="8"/>
      <c r="S41" s="8">
        <v>0</v>
      </c>
      <c r="T41" s="8"/>
      <c r="U41" s="8"/>
      <c r="V41" s="8"/>
      <c r="W41" s="8">
        <v>0</v>
      </c>
      <c r="X41" s="8"/>
      <c r="Y41" s="8"/>
      <c r="Z41" s="8"/>
    </row>
    <row r="42" spans="1:26" s="2" customFormat="1" ht="16.5" customHeight="1">
      <c r="A42" s="1"/>
      <c r="B42" s="1"/>
      <c r="C42" s="57"/>
      <c r="D42" s="57"/>
      <c r="E42" s="57"/>
      <c r="F42" s="14"/>
      <c r="G42" s="56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8"/>
      <c r="X42" s="18"/>
      <c r="Y42" s="18"/>
      <c r="Z42" s="18"/>
    </row>
    <row r="43" spans="1:26" s="2" customFormat="1" ht="16.5" customHeight="1">
      <c r="A43" s="1"/>
      <c r="B43" s="1"/>
      <c r="C43" s="52"/>
      <c r="D43" s="13" t="s">
        <v>21</v>
      </c>
      <c r="E43" s="13"/>
      <c r="F43" s="14"/>
      <c r="G43" s="54">
        <v>8693663</v>
      </c>
      <c r="H43" s="8"/>
      <c r="I43" s="8"/>
      <c r="J43" s="8"/>
      <c r="K43" s="8">
        <v>1619247</v>
      </c>
      <c r="L43" s="8"/>
      <c r="M43" s="8"/>
      <c r="N43" s="8"/>
      <c r="O43" s="8">
        <v>0</v>
      </c>
      <c r="P43" s="8"/>
      <c r="Q43" s="8"/>
      <c r="R43" s="8"/>
      <c r="S43" s="8">
        <v>7074416</v>
      </c>
      <c r="T43" s="8"/>
      <c r="U43" s="8"/>
      <c r="V43" s="8"/>
      <c r="W43" s="53">
        <f>S43/S8*100</f>
        <v>3.2433703544534933</v>
      </c>
      <c r="X43" s="53"/>
      <c r="Y43" s="53"/>
      <c r="Z43" s="53"/>
    </row>
    <row r="44" spans="1:26" s="2" customFormat="1" ht="16.5" customHeight="1">
      <c r="A44" s="1"/>
      <c r="B44" s="1"/>
      <c r="C44" s="52"/>
      <c r="D44" s="13" t="s">
        <v>20</v>
      </c>
      <c r="E44" s="13"/>
      <c r="F44" s="14"/>
      <c r="G44" s="54">
        <v>1069795</v>
      </c>
      <c r="H44" s="8"/>
      <c r="I44" s="8"/>
      <c r="J44" s="8"/>
      <c r="K44" s="8">
        <v>205529</v>
      </c>
      <c r="L44" s="8"/>
      <c r="M44" s="8"/>
      <c r="N44" s="8"/>
      <c r="O44" s="8">
        <v>0</v>
      </c>
      <c r="P44" s="8"/>
      <c r="Q44" s="8"/>
      <c r="R44" s="8"/>
      <c r="S44" s="8">
        <v>864266</v>
      </c>
      <c r="T44" s="8"/>
      <c r="U44" s="8"/>
      <c r="V44" s="8"/>
      <c r="W44" s="53">
        <f>S44/S8*100</f>
        <v>0.39623549459942736</v>
      </c>
      <c r="X44" s="53"/>
      <c r="Y44" s="53"/>
      <c r="Z44" s="53"/>
    </row>
    <row r="45" spans="1:26" s="2" customFormat="1" ht="16.5" customHeight="1">
      <c r="A45" s="1"/>
      <c r="B45" s="1"/>
      <c r="C45" s="52"/>
      <c r="D45" s="13" t="s">
        <v>19</v>
      </c>
      <c r="E45" s="13"/>
      <c r="F45" s="14"/>
      <c r="G45" s="54">
        <v>61000</v>
      </c>
      <c r="H45" s="8"/>
      <c r="I45" s="8"/>
      <c r="J45" s="8"/>
      <c r="K45" s="8">
        <v>4704</v>
      </c>
      <c r="L45" s="8"/>
      <c r="M45" s="8"/>
      <c r="N45" s="8"/>
      <c r="O45" s="8">
        <v>0</v>
      </c>
      <c r="P45" s="8"/>
      <c r="Q45" s="8"/>
      <c r="R45" s="8"/>
      <c r="S45" s="8">
        <v>56296</v>
      </c>
      <c r="T45" s="8"/>
      <c r="U45" s="8"/>
      <c r="V45" s="8"/>
      <c r="W45" s="53">
        <f>S45/S8*100</f>
        <v>0.025809731499294622</v>
      </c>
      <c r="X45" s="53"/>
      <c r="Y45" s="53"/>
      <c r="Z45" s="53"/>
    </row>
    <row r="46" spans="1:26" s="2" customFormat="1" ht="16.5" customHeight="1">
      <c r="A46" s="1"/>
      <c r="B46" s="1"/>
      <c r="C46" s="52"/>
      <c r="D46" s="13" t="s">
        <v>18</v>
      </c>
      <c r="E46" s="13"/>
      <c r="F46" s="14"/>
      <c r="G46" s="54">
        <v>20731108</v>
      </c>
      <c r="H46" s="8"/>
      <c r="I46" s="8"/>
      <c r="J46" s="8"/>
      <c r="K46" s="8">
        <v>543254</v>
      </c>
      <c r="L46" s="8"/>
      <c r="M46" s="8"/>
      <c r="N46" s="8"/>
      <c r="O46" s="8">
        <v>5400000</v>
      </c>
      <c r="P46" s="8"/>
      <c r="Q46" s="8"/>
      <c r="R46" s="8"/>
      <c r="S46" s="8">
        <v>25587854</v>
      </c>
      <c r="T46" s="8"/>
      <c r="U46" s="8"/>
      <c r="V46" s="8"/>
      <c r="W46" s="53">
        <f>S46/S8*100</f>
        <v>11.731129056827339</v>
      </c>
      <c r="X46" s="53"/>
      <c r="Y46" s="53"/>
      <c r="Z46" s="53"/>
    </row>
    <row r="47" spans="1:26" s="2" customFormat="1" ht="16.5" customHeight="1">
      <c r="A47" s="1"/>
      <c r="B47" s="1"/>
      <c r="C47" s="52"/>
      <c r="D47" s="15"/>
      <c r="E47" s="51"/>
      <c r="F47" s="14"/>
      <c r="G47" s="49"/>
      <c r="H47" s="49"/>
      <c r="I47" s="49"/>
      <c r="J47" s="49"/>
      <c r="K47" s="49"/>
      <c r="L47" s="50"/>
      <c r="M47" s="50"/>
      <c r="N47" s="50"/>
      <c r="O47" s="49"/>
      <c r="P47" s="48"/>
      <c r="Q47" s="48"/>
      <c r="R47" s="48"/>
      <c r="S47" s="49"/>
      <c r="T47" s="48"/>
      <c r="U47" s="48"/>
      <c r="V47" s="48"/>
      <c r="W47" s="47"/>
      <c r="X47" s="46"/>
      <c r="Y47" s="46"/>
      <c r="Z47" s="46"/>
    </row>
    <row r="48" spans="1:26" s="2" customFormat="1" ht="16.5" customHeight="1">
      <c r="A48" s="1"/>
      <c r="B48" s="45" t="s">
        <v>17</v>
      </c>
      <c r="C48" s="45"/>
      <c r="D48" s="45"/>
      <c r="E48" s="45"/>
      <c r="F48" s="14"/>
      <c r="G48" s="44">
        <v>90298050</v>
      </c>
      <c r="H48" s="43"/>
      <c r="I48" s="43"/>
      <c r="J48" s="43"/>
      <c r="K48" s="43">
        <v>5698376</v>
      </c>
      <c r="L48" s="43"/>
      <c r="M48" s="43"/>
      <c r="N48" s="43"/>
      <c r="O48" s="43">
        <v>1097000</v>
      </c>
      <c r="P48" s="43"/>
      <c r="Q48" s="43"/>
      <c r="R48" s="43"/>
      <c r="S48" s="43">
        <f>85696675-1</f>
        <v>85696674</v>
      </c>
      <c r="T48" s="43"/>
      <c r="U48" s="43"/>
      <c r="V48" s="43"/>
      <c r="W48" s="42">
        <f>S48/S8*100</f>
        <v>39.28890411969913</v>
      </c>
      <c r="X48" s="42"/>
      <c r="Y48" s="42"/>
      <c r="Z48" s="42"/>
    </row>
    <row r="49" spans="1:26" s="2" customFormat="1" ht="16.5" customHeight="1">
      <c r="A49" s="1"/>
      <c r="B49" s="45" t="s">
        <v>16</v>
      </c>
      <c r="C49" s="45"/>
      <c r="D49" s="45"/>
      <c r="E49" s="45"/>
      <c r="F49" s="14"/>
      <c r="G49" s="44">
        <v>130418</v>
      </c>
      <c r="H49" s="43"/>
      <c r="I49" s="43"/>
      <c r="J49" s="43"/>
      <c r="K49" s="43">
        <v>6608</v>
      </c>
      <c r="L49" s="43"/>
      <c r="M49" s="43"/>
      <c r="N49" s="43"/>
      <c r="O49" s="43">
        <v>574800</v>
      </c>
      <c r="P49" s="43"/>
      <c r="Q49" s="43"/>
      <c r="R49" s="43"/>
      <c r="S49" s="43">
        <v>698610</v>
      </c>
      <c r="T49" s="43"/>
      <c r="U49" s="43"/>
      <c r="V49" s="43"/>
      <c r="W49" s="42">
        <f>S49/S8*100</f>
        <v>0.3202880581697139</v>
      </c>
      <c r="X49" s="42"/>
      <c r="Y49" s="42"/>
      <c r="Z49" s="42"/>
    </row>
    <row r="50" spans="1:26" s="2" customFormat="1" ht="16.5" customHeight="1">
      <c r="A50" s="1"/>
      <c r="B50" s="45" t="s">
        <v>15</v>
      </c>
      <c r="C50" s="45"/>
      <c r="D50" s="45"/>
      <c r="E50" s="45"/>
      <c r="F50" s="14"/>
      <c r="G50" s="44">
        <v>4532955</v>
      </c>
      <c r="H50" s="43"/>
      <c r="I50" s="43"/>
      <c r="J50" s="43"/>
      <c r="K50" s="43">
        <v>899612</v>
      </c>
      <c r="L50" s="43"/>
      <c r="M50" s="43"/>
      <c r="N50" s="43"/>
      <c r="O50" s="43">
        <v>0</v>
      </c>
      <c r="P50" s="43"/>
      <c r="Q50" s="43"/>
      <c r="R50" s="43"/>
      <c r="S50" s="43">
        <v>3633343</v>
      </c>
      <c r="T50" s="43"/>
      <c r="U50" s="43"/>
      <c r="V50" s="43"/>
      <c r="W50" s="42">
        <f>S50/S8*100-0.01</f>
        <v>1.6557596858540857</v>
      </c>
      <c r="X50" s="42"/>
      <c r="Y50" s="42"/>
      <c r="Z50" s="42"/>
    </row>
    <row r="51" spans="1:26" s="2" customFormat="1" ht="6.75" customHeight="1" thickBot="1">
      <c r="A51" s="7"/>
      <c r="B51" s="7"/>
      <c r="C51" s="41"/>
      <c r="D51" s="41"/>
      <c r="E51" s="41"/>
      <c r="F51" s="6"/>
      <c r="G51" s="40"/>
      <c r="H51" s="39"/>
      <c r="I51" s="39"/>
      <c r="J51" s="3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2" customFormat="1" ht="18" customHeight="1">
      <c r="A52" s="3" t="s">
        <v>0</v>
      </c>
      <c r="B52" s="3"/>
      <c r="C52" s="3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2" customFormat="1" ht="13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4.25"/>
    <row r="55" ht="14.25"/>
    <row r="56" spans="1:26" s="2" customFormat="1" ht="18" customHeight="1">
      <c r="A56" s="37" t="s">
        <v>14</v>
      </c>
      <c r="B56" s="37"/>
      <c r="C56" s="37"/>
      <c r="D56" s="37"/>
      <c r="E56" s="3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6" t="s">
        <v>13</v>
      </c>
      <c r="X56" s="36"/>
      <c r="Y56" s="36"/>
      <c r="Z56" s="36"/>
    </row>
    <row r="57" spans="1:26" s="2" customFormat="1" ht="4.5" customHeight="1" thickBot="1">
      <c r="A57" s="35"/>
      <c r="B57" s="35"/>
      <c r="C57" s="35"/>
      <c r="D57" s="35"/>
      <c r="E57" s="3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34"/>
      <c r="X57" s="34"/>
      <c r="Y57" s="34"/>
      <c r="Z57" s="34"/>
    </row>
    <row r="58" spans="1:26" s="2" customFormat="1" ht="14.25" customHeight="1">
      <c r="A58" s="33"/>
      <c r="B58" s="33"/>
      <c r="C58" s="32" t="s">
        <v>12</v>
      </c>
      <c r="D58" s="32"/>
      <c r="E58" s="32"/>
      <c r="F58" s="31"/>
      <c r="G58" s="29" t="s">
        <v>11</v>
      </c>
      <c r="H58" s="28"/>
      <c r="I58" s="28"/>
      <c r="J58" s="28"/>
      <c r="K58" s="30"/>
      <c r="L58" s="29" t="s">
        <v>10</v>
      </c>
      <c r="M58" s="28"/>
      <c r="N58" s="28"/>
      <c r="O58" s="28"/>
      <c r="P58" s="30"/>
      <c r="Q58" s="29" t="s">
        <v>9</v>
      </c>
      <c r="R58" s="28"/>
      <c r="S58" s="28"/>
      <c r="T58" s="28"/>
      <c r="U58" s="30"/>
      <c r="V58" s="29" t="s">
        <v>8</v>
      </c>
      <c r="W58" s="28"/>
      <c r="X58" s="28"/>
      <c r="Y58" s="28"/>
      <c r="Z58" s="28"/>
    </row>
    <row r="59" spans="1:26" s="2" customFormat="1" ht="14.25" customHeight="1">
      <c r="A59" s="26"/>
      <c r="B59" s="26"/>
      <c r="C59" s="27"/>
      <c r="D59" s="27"/>
      <c r="E59" s="27"/>
      <c r="F59" s="26"/>
      <c r="G59" s="24"/>
      <c r="H59" s="23"/>
      <c r="I59" s="23"/>
      <c r="J59" s="23"/>
      <c r="K59" s="25"/>
      <c r="L59" s="24"/>
      <c r="M59" s="23"/>
      <c r="N59" s="23"/>
      <c r="O59" s="23"/>
      <c r="P59" s="25"/>
      <c r="Q59" s="24"/>
      <c r="R59" s="23"/>
      <c r="S59" s="23"/>
      <c r="T59" s="23"/>
      <c r="U59" s="25"/>
      <c r="V59" s="24"/>
      <c r="W59" s="23"/>
      <c r="X59" s="23"/>
      <c r="Y59" s="23"/>
      <c r="Z59" s="23"/>
    </row>
    <row r="60" spans="1:26" s="2" customFormat="1" ht="6.75" customHeight="1">
      <c r="A60" s="1"/>
      <c r="B60" s="1"/>
      <c r="C60" s="1"/>
      <c r="D60" s="1"/>
      <c r="E60" s="22"/>
      <c r="F60" s="21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2" customFormat="1" ht="16.5" customHeight="1">
      <c r="A61" s="1"/>
      <c r="B61" s="1"/>
      <c r="C61" s="13" t="s">
        <v>7</v>
      </c>
      <c r="D61" s="13"/>
      <c r="E61" s="13"/>
      <c r="F61" s="12"/>
      <c r="G61" s="11">
        <f>SUM(G63:K69)</f>
        <v>221220146</v>
      </c>
      <c r="H61" s="10"/>
      <c r="I61" s="10"/>
      <c r="J61" s="10"/>
      <c r="K61" s="10"/>
      <c r="L61" s="10">
        <f>SUM(L63:P69)</f>
        <v>218119278</v>
      </c>
      <c r="M61" s="10"/>
      <c r="N61" s="10"/>
      <c r="O61" s="10"/>
      <c r="P61" s="10"/>
      <c r="Q61" s="9">
        <v>100</v>
      </c>
      <c r="R61" s="9"/>
      <c r="S61" s="9"/>
      <c r="T61" s="9"/>
      <c r="U61" s="9"/>
      <c r="V61" s="8">
        <f>L61-G61</f>
        <v>-3100868</v>
      </c>
      <c r="W61" s="8"/>
      <c r="X61" s="8"/>
      <c r="Y61" s="8"/>
      <c r="Z61" s="8"/>
    </row>
    <row r="62" spans="1:26" s="2" customFormat="1" ht="16.5" customHeight="1">
      <c r="A62" s="1"/>
      <c r="B62" s="1"/>
      <c r="C62" s="1"/>
      <c r="D62" s="16"/>
      <c r="E62" s="15"/>
      <c r="F62" s="14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8"/>
      <c r="R62" s="18"/>
      <c r="S62" s="18"/>
      <c r="T62" s="18"/>
      <c r="U62" s="18"/>
      <c r="V62" s="8"/>
      <c r="W62" s="8"/>
      <c r="X62" s="8"/>
      <c r="Y62" s="8"/>
      <c r="Z62" s="8"/>
    </row>
    <row r="63" spans="1:26" s="2" customFormat="1" ht="16.5" customHeight="1">
      <c r="A63" s="1"/>
      <c r="B63" s="1"/>
      <c r="C63" s="1"/>
      <c r="D63" s="13" t="s">
        <v>6</v>
      </c>
      <c r="E63" s="13"/>
      <c r="F63" s="12"/>
      <c r="G63" s="11">
        <f>106870101+1</f>
        <v>106870102</v>
      </c>
      <c r="H63" s="10"/>
      <c r="I63" s="10"/>
      <c r="J63" s="10"/>
      <c r="K63" s="10"/>
      <c r="L63" s="10">
        <v>106723349</v>
      </c>
      <c r="M63" s="10"/>
      <c r="N63" s="10"/>
      <c r="O63" s="10"/>
      <c r="P63" s="10"/>
      <c r="Q63" s="9">
        <f>L63/L61*100</f>
        <v>48.92889339199078</v>
      </c>
      <c r="R63" s="9"/>
      <c r="S63" s="9"/>
      <c r="T63" s="9"/>
      <c r="U63" s="9"/>
      <c r="V63" s="8">
        <f>L63-G63</f>
        <v>-146753</v>
      </c>
      <c r="W63" s="8"/>
      <c r="X63" s="8"/>
      <c r="Y63" s="8"/>
      <c r="Z63" s="8"/>
    </row>
    <row r="64" spans="1:26" s="2" customFormat="1" ht="16.5" customHeight="1">
      <c r="A64" s="1"/>
      <c r="B64" s="1"/>
      <c r="C64" s="1"/>
      <c r="D64" s="17" t="s">
        <v>5</v>
      </c>
      <c r="E64" s="17"/>
      <c r="F64" s="12"/>
      <c r="G64" s="11">
        <v>32660053</v>
      </c>
      <c r="H64" s="10"/>
      <c r="I64" s="10"/>
      <c r="J64" s="10"/>
      <c r="K64" s="10"/>
      <c r="L64" s="10">
        <v>28914023</v>
      </c>
      <c r="M64" s="10"/>
      <c r="N64" s="10"/>
      <c r="O64" s="10"/>
      <c r="P64" s="10"/>
      <c r="Q64" s="9">
        <f>L64/L61*100</f>
        <v>13.256060291928895</v>
      </c>
      <c r="R64" s="9"/>
      <c r="S64" s="9"/>
      <c r="T64" s="9"/>
      <c r="U64" s="9"/>
      <c r="V64" s="8">
        <f>L64-G64</f>
        <v>-3746030</v>
      </c>
      <c r="W64" s="8"/>
      <c r="X64" s="8"/>
      <c r="Y64" s="8"/>
      <c r="Z64" s="8"/>
    </row>
    <row r="65" spans="1:26" s="2" customFormat="1" ht="16.5" customHeight="1">
      <c r="A65" s="1"/>
      <c r="B65" s="1"/>
      <c r="C65" s="1"/>
      <c r="D65" s="13" t="s">
        <v>4</v>
      </c>
      <c r="E65" s="13"/>
      <c r="F65" s="12"/>
      <c r="G65" s="11">
        <v>37059376</v>
      </c>
      <c r="H65" s="10"/>
      <c r="I65" s="10"/>
      <c r="J65" s="10"/>
      <c r="K65" s="10"/>
      <c r="L65" s="10">
        <v>35903907</v>
      </c>
      <c r="M65" s="10"/>
      <c r="N65" s="10"/>
      <c r="O65" s="10"/>
      <c r="P65" s="10"/>
      <c r="Q65" s="9">
        <f>L65/L61*100</f>
        <v>16.46067570423555</v>
      </c>
      <c r="R65" s="9"/>
      <c r="S65" s="9"/>
      <c r="T65" s="9"/>
      <c r="U65" s="9"/>
      <c r="V65" s="8">
        <f>L65-G65</f>
        <v>-1155469</v>
      </c>
      <c r="W65" s="8"/>
      <c r="X65" s="8"/>
      <c r="Y65" s="8"/>
      <c r="Z65" s="8"/>
    </row>
    <row r="66" spans="1:26" s="2" customFormat="1" ht="16.5" customHeight="1">
      <c r="A66" s="1"/>
      <c r="B66" s="1"/>
      <c r="C66" s="1"/>
      <c r="D66" s="13" t="s">
        <v>3</v>
      </c>
      <c r="E66" s="13"/>
      <c r="F66" s="12"/>
      <c r="G66" s="11">
        <v>38462782</v>
      </c>
      <c r="H66" s="10"/>
      <c r="I66" s="10"/>
      <c r="J66" s="10"/>
      <c r="K66" s="10"/>
      <c r="L66" s="10">
        <v>41092894</v>
      </c>
      <c r="M66" s="10"/>
      <c r="N66" s="10"/>
      <c r="O66" s="10"/>
      <c r="P66" s="10"/>
      <c r="Q66" s="9">
        <f>L66/L61*100</f>
        <v>18.839643325795347</v>
      </c>
      <c r="R66" s="9"/>
      <c r="S66" s="9"/>
      <c r="T66" s="9"/>
      <c r="U66" s="9"/>
      <c r="V66" s="8">
        <f>L66-G66</f>
        <v>2630112</v>
      </c>
      <c r="W66" s="8"/>
      <c r="X66" s="8"/>
      <c r="Y66" s="8"/>
      <c r="Z66" s="8"/>
    </row>
    <row r="67" spans="1:26" s="2" customFormat="1" ht="16.5" customHeight="1">
      <c r="A67" s="1"/>
      <c r="B67" s="1"/>
      <c r="C67" s="1"/>
      <c r="D67" s="13" t="s">
        <v>2</v>
      </c>
      <c r="E67" s="13"/>
      <c r="F67" s="12"/>
      <c r="G67" s="11">
        <v>2602766</v>
      </c>
      <c r="H67" s="10"/>
      <c r="I67" s="10"/>
      <c r="J67" s="10"/>
      <c r="K67" s="10"/>
      <c r="L67" s="10">
        <v>1856378</v>
      </c>
      <c r="M67" s="10"/>
      <c r="N67" s="10"/>
      <c r="O67" s="10"/>
      <c r="P67" s="10"/>
      <c r="Q67" s="9">
        <f>L67/L61*100</f>
        <v>0.8510838734758694</v>
      </c>
      <c r="R67" s="9"/>
      <c r="S67" s="9"/>
      <c r="T67" s="9"/>
      <c r="U67" s="9"/>
      <c r="V67" s="8">
        <f>L67-G67</f>
        <v>-746388</v>
      </c>
      <c r="W67" s="8"/>
      <c r="X67" s="8"/>
      <c r="Y67" s="8"/>
      <c r="Z67" s="8"/>
    </row>
    <row r="68" spans="1:26" s="2" customFormat="1" ht="16.5" customHeight="1">
      <c r="A68" s="1"/>
      <c r="B68" s="1"/>
      <c r="C68" s="1"/>
      <c r="D68" s="16"/>
      <c r="E68" s="15"/>
      <c r="F68" s="14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9"/>
      <c r="R68" s="9"/>
      <c r="S68" s="9"/>
      <c r="T68" s="9"/>
      <c r="U68" s="9"/>
      <c r="V68" s="8"/>
      <c r="W68" s="8"/>
      <c r="X68" s="8"/>
      <c r="Y68" s="8"/>
      <c r="Z68" s="8"/>
    </row>
    <row r="69" spans="1:26" s="2" customFormat="1" ht="16.5" customHeight="1">
      <c r="A69" s="1"/>
      <c r="B69" s="1"/>
      <c r="C69" s="1"/>
      <c r="D69" s="13" t="s">
        <v>1</v>
      </c>
      <c r="E69" s="13"/>
      <c r="F69" s="12"/>
      <c r="G69" s="11">
        <v>3565067</v>
      </c>
      <c r="H69" s="10"/>
      <c r="I69" s="10"/>
      <c r="J69" s="10"/>
      <c r="K69" s="10"/>
      <c r="L69" s="10">
        <v>3628727</v>
      </c>
      <c r="M69" s="10"/>
      <c r="N69" s="10"/>
      <c r="O69" s="10"/>
      <c r="P69" s="10"/>
      <c r="Q69" s="9">
        <f>L69/L61*100</f>
        <v>1.6636434125735553</v>
      </c>
      <c r="R69" s="9"/>
      <c r="S69" s="9"/>
      <c r="T69" s="9"/>
      <c r="U69" s="9"/>
      <c r="V69" s="8">
        <f>L69-G69</f>
        <v>63660</v>
      </c>
      <c r="W69" s="8"/>
      <c r="X69" s="8"/>
      <c r="Y69" s="8"/>
      <c r="Z69" s="8"/>
    </row>
    <row r="70" spans="1:26" s="2" customFormat="1" ht="6.75" customHeight="1" thickBot="1">
      <c r="A70" s="7"/>
      <c r="B70" s="7"/>
      <c r="C70" s="7"/>
      <c r="D70" s="7"/>
      <c r="E70" s="6"/>
      <c r="F70" s="6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2" customFormat="1" ht="18" customHeight="1">
      <c r="A71" s="3" t="s">
        <v>0</v>
      </c>
      <c r="B71" s="3"/>
      <c r="C71" s="3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</sheetData>
  <sheetProtection/>
  <mergeCells count="306">
    <mergeCell ref="A71:E71"/>
    <mergeCell ref="G68:K68"/>
    <mergeCell ref="L68:P68"/>
    <mergeCell ref="Q68:U68"/>
    <mergeCell ref="V68:Z68"/>
    <mergeCell ref="D69:E69"/>
    <mergeCell ref="G69:K69"/>
    <mergeCell ref="L69:P69"/>
    <mergeCell ref="Q69:U69"/>
    <mergeCell ref="V69:Z69"/>
    <mergeCell ref="D67:E67"/>
    <mergeCell ref="G67:K67"/>
    <mergeCell ref="L67:P67"/>
    <mergeCell ref="Q67:U67"/>
    <mergeCell ref="V67:Z67"/>
    <mergeCell ref="G70:K70"/>
    <mergeCell ref="L70:P70"/>
    <mergeCell ref="Q70:U70"/>
    <mergeCell ref="V70:Z70"/>
    <mergeCell ref="G64:K64"/>
    <mergeCell ref="L64:P64"/>
    <mergeCell ref="Q64:U64"/>
    <mergeCell ref="V64:Z64"/>
    <mergeCell ref="D65:E65"/>
    <mergeCell ref="G65:K65"/>
    <mergeCell ref="G62:K62"/>
    <mergeCell ref="L62:P62"/>
    <mergeCell ref="Q62:U62"/>
    <mergeCell ref="V62:Z62"/>
    <mergeCell ref="D63:E63"/>
    <mergeCell ref="G63:K63"/>
    <mergeCell ref="L63:P63"/>
    <mergeCell ref="Q63:U63"/>
    <mergeCell ref="V63:Z63"/>
    <mergeCell ref="W46:Z46"/>
    <mergeCell ref="G60:K60"/>
    <mergeCell ref="C61:E61"/>
    <mergeCell ref="G61:K61"/>
    <mergeCell ref="L61:P61"/>
    <mergeCell ref="D66:E66"/>
    <mergeCell ref="G66:K66"/>
    <mergeCell ref="L66:P66"/>
    <mergeCell ref="Q66:U66"/>
    <mergeCell ref="V66:Z66"/>
    <mergeCell ref="Q61:U61"/>
    <mergeCell ref="V61:Z61"/>
    <mergeCell ref="C58:E59"/>
    <mergeCell ref="G58:K59"/>
    <mergeCell ref="L58:P59"/>
    <mergeCell ref="Q58:U59"/>
    <mergeCell ref="V58:Z59"/>
    <mergeCell ref="D37:E37"/>
    <mergeCell ref="G37:J37"/>
    <mergeCell ref="K37:N37"/>
    <mergeCell ref="O37:R37"/>
    <mergeCell ref="S37:V37"/>
    <mergeCell ref="W37:Z37"/>
    <mergeCell ref="L65:P65"/>
    <mergeCell ref="Q65:U65"/>
    <mergeCell ref="V65:Z65"/>
    <mergeCell ref="D64:E64"/>
    <mergeCell ref="C36:E36"/>
    <mergeCell ref="G36:J36"/>
    <mergeCell ref="K36:N36"/>
    <mergeCell ref="O36:R36"/>
    <mergeCell ref="S36:V36"/>
    <mergeCell ref="W36:Z36"/>
    <mergeCell ref="W28:Z28"/>
    <mergeCell ref="G29:J29"/>
    <mergeCell ref="K29:N29"/>
    <mergeCell ref="O29:R29"/>
    <mergeCell ref="S29:V29"/>
    <mergeCell ref="W29:Z29"/>
    <mergeCell ref="D24:E24"/>
    <mergeCell ref="G24:J24"/>
    <mergeCell ref="K24:N24"/>
    <mergeCell ref="O24:R24"/>
    <mergeCell ref="S24:V24"/>
    <mergeCell ref="D28:E28"/>
    <mergeCell ref="G28:J28"/>
    <mergeCell ref="K28:N28"/>
    <mergeCell ref="O28:R28"/>
    <mergeCell ref="S28:V28"/>
    <mergeCell ref="D26:E26"/>
    <mergeCell ref="G26:J26"/>
    <mergeCell ref="K26:N26"/>
    <mergeCell ref="O26:R26"/>
    <mergeCell ref="S26:V26"/>
    <mergeCell ref="W26:Z26"/>
    <mergeCell ref="W23:Z23"/>
    <mergeCell ref="W24:Z24"/>
    <mergeCell ref="G25:J25"/>
    <mergeCell ref="K25:N25"/>
    <mergeCell ref="O25:R25"/>
    <mergeCell ref="S25:V25"/>
    <mergeCell ref="W25:Z25"/>
    <mergeCell ref="O10:R10"/>
    <mergeCell ref="S10:V10"/>
    <mergeCell ref="C23:E23"/>
    <mergeCell ref="G23:J23"/>
    <mergeCell ref="K23:N23"/>
    <mergeCell ref="O23:R23"/>
    <mergeCell ref="S23:V23"/>
    <mergeCell ref="D12:E12"/>
    <mergeCell ref="G12:J12"/>
    <mergeCell ref="K12:N12"/>
    <mergeCell ref="O12:R12"/>
    <mergeCell ref="S12:V12"/>
    <mergeCell ref="W12:Z12"/>
    <mergeCell ref="W10:Z10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53:Z53"/>
    <mergeCell ref="A56:E56"/>
    <mergeCell ref="B49:E49"/>
    <mergeCell ref="G49:J49"/>
    <mergeCell ref="K49:N49"/>
    <mergeCell ref="O49:R49"/>
    <mergeCell ref="S49:V49"/>
    <mergeCell ref="O50:R50"/>
    <mergeCell ref="S50:V50"/>
    <mergeCell ref="W50:Z50"/>
    <mergeCell ref="C51:E51"/>
    <mergeCell ref="G51:J51"/>
    <mergeCell ref="A52:E52"/>
    <mergeCell ref="G48:J48"/>
    <mergeCell ref="K48:N48"/>
    <mergeCell ref="O48:R48"/>
    <mergeCell ref="S48:V48"/>
    <mergeCell ref="W48:Z48"/>
    <mergeCell ref="L60:P60"/>
    <mergeCell ref="Q60:U60"/>
    <mergeCell ref="V60:Z60"/>
    <mergeCell ref="G50:J50"/>
    <mergeCell ref="K50:N50"/>
    <mergeCell ref="K51:N51"/>
    <mergeCell ref="O51:R51"/>
    <mergeCell ref="S51:V51"/>
    <mergeCell ref="W51:Z51"/>
    <mergeCell ref="D46:E46"/>
    <mergeCell ref="G46:J46"/>
    <mergeCell ref="K46:N46"/>
    <mergeCell ref="O46:R46"/>
    <mergeCell ref="S46:V46"/>
    <mergeCell ref="B48:E48"/>
    <mergeCell ref="W49:Z49"/>
    <mergeCell ref="B50:E50"/>
    <mergeCell ref="W56:Z56"/>
    <mergeCell ref="W44:Z44"/>
    <mergeCell ref="D45:E45"/>
    <mergeCell ref="G45:J45"/>
    <mergeCell ref="K45:N45"/>
    <mergeCell ref="O45:R45"/>
    <mergeCell ref="S45:V45"/>
    <mergeCell ref="W45:Z45"/>
    <mergeCell ref="O42:R42"/>
    <mergeCell ref="S42:V42"/>
    <mergeCell ref="D44:E44"/>
    <mergeCell ref="G44:J44"/>
    <mergeCell ref="K44:N44"/>
    <mergeCell ref="O44:R44"/>
    <mergeCell ref="S44:V44"/>
    <mergeCell ref="G40:J40"/>
    <mergeCell ref="K40:N40"/>
    <mergeCell ref="O40:R40"/>
    <mergeCell ref="S40:V40"/>
    <mergeCell ref="W40:Z40"/>
    <mergeCell ref="G41:J41"/>
    <mergeCell ref="K41:N41"/>
    <mergeCell ref="O41:R41"/>
    <mergeCell ref="S41:V41"/>
    <mergeCell ref="W41:Z41"/>
    <mergeCell ref="W42:Z42"/>
    <mergeCell ref="D43:E43"/>
    <mergeCell ref="G43:J43"/>
    <mergeCell ref="K43:N43"/>
    <mergeCell ref="O43:R43"/>
    <mergeCell ref="S43:V43"/>
    <mergeCell ref="W43:Z43"/>
    <mergeCell ref="C42:E42"/>
    <mergeCell ref="G42:J42"/>
    <mergeCell ref="K42:N42"/>
    <mergeCell ref="G38:J38"/>
    <mergeCell ref="K38:N38"/>
    <mergeCell ref="O38:R38"/>
    <mergeCell ref="S38:V38"/>
    <mergeCell ref="W38:Z38"/>
    <mergeCell ref="G39:J39"/>
    <mergeCell ref="K39:N39"/>
    <mergeCell ref="O39:R39"/>
    <mergeCell ref="S39:V39"/>
    <mergeCell ref="W39:Z39"/>
    <mergeCell ref="D35:E35"/>
    <mergeCell ref="G35:J35"/>
    <mergeCell ref="K35:N35"/>
    <mergeCell ref="O35:R35"/>
    <mergeCell ref="S35:V35"/>
    <mergeCell ref="W35:Z35"/>
    <mergeCell ref="C34:E34"/>
    <mergeCell ref="G34:J34"/>
    <mergeCell ref="K34:N34"/>
    <mergeCell ref="O34:R34"/>
    <mergeCell ref="S34:V34"/>
    <mergeCell ref="W34:Z34"/>
    <mergeCell ref="G32:J32"/>
    <mergeCell ref="K32:N32"/>
    <mergeCell ref="O32:R32"/>
    <mergeCell ref="S32:V32"/>
    <mergeCell ref="W32:Z32"/>
    <mergeCell ref="G33:J33"/>
    <mergeCell ref="K33:N33"/>
    <mergeCell ref="O33:R33"/>
    <mergeCell ref="S33:V33"/>
    <mergeCell ref="W33:Z33"/>
    <mergeCell ref="G30:J30"/>
    <mergeCell ref="K30:N30"/>
    <mergeCell ref="O30:R30"/>
    <mergeCell ref="S30:V30"/>
    <mergeCell ref="W30:Z30"/>
    <mergeCell ref="G31:J31"/>
    <mergeCell ref="K31:N31"/>
    <mergeCell ref="O31:R31"/>
    <mergeCell ref="S31:V31"/>
    <mergeCell ref="W31:Z31"/>
    <mergeCell ref="D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S19:V19"/>
    <mergeCell ref="W19:Z19"/>
    <mergeCell ref="G21:J21"/>
    <mergeCell ref="K21:N21"/>
    <mergeCell ref="O21:R21"/>
    <mergeCell ref="S21:V21"/>
    <mergeCell ref="W21:Z21"/>
    <mergeCell ref="G22:J22"/>
    <mergeCell ref="K22:N22"/>
    <mergeCell ref="O22:R22"/>
    <mergeCell ref="S22:V22"/>
    <mergeCell ref="W22:Z22"/>
    <mergeCell ref="D18:E18"/>
    <mergeCell ref="G18:J18"/>
    <mergeCell ref="K18:N18"/>
    <mergeCell ref="O18:R18"/>
    <mergeCell ref="S18:V18"/>
    <mergeCell ref="W18:Z18"/>
    <mergeCell ref="C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G16:J16"/>
    <mergeCell ref="K16:N16"/>
    <mergeCell ref="O16:R16"/>
    <mergeCell ref="S16:V16"/>
    <mergeCell ref="W16:Z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2015-03-12T02:11:29Z</dcterms:created>
  <dcterms:modified xsi:type="dcterms:W3CDTF">2015-03-12T02:12:02Z</dcterms:modified>
  <cp:category/>
  <cp:version/>
  <cp:contentType/>
  <cp:contentStatus/>
</cp:coreProperties>
</file>