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★16" sheetId="1" r:id="rId1"/>
  </sheets>
  <definedNames/>
  <calcPr fullCalcOnLoad="1"/>
</workbook>
</file>

<file path=xl/sharedStrings.xml><?xml version="1.0" encoding="utf-8"?>
<sst xmlns="http://schemas.openxmlformats.org/spreadsheetml/2006/main" count="377" uniqueCount="166">
  <si>
    <t xml:space="preserve">   16   町丁目別世帯数、人口</t>
  </si>
  <si>
    <t xml:space="preserve">平成27年1月1日現在  </t>
  </si>
  <si>
    <t>町名</t>
  </si>
  <si>
    <t>世　帯　数</t>
  </si>
  <si>
    <t>前　　　年
世　帯　数</t>
  </si>
  <si>
    <t>世　帯　数
対前年増減</t>
  </si>
  <si>
    <t xml:space="preserve">人　　　　                      口 </t>
  </si>
  <si>
    <t>人口密度</t>
  </si>
  <si>
    <t xml:space="preserve">
面　　積
　（k㎡）</t>
  </si>
  <si>
    <t>総　　数</t>
  </si>
  <si>
    <t>前　　年
総　　数</t>
  </si>
  <si>
    <t>男</t>
  </si>
  <si>
    <t>女</t>
  </si>
  <si>
    <t>対前年増減</t>
  </si>
  <si>
    <t>総　　　　　　数</t>
  </si>
  <si>
    <t>本庁</t>
  </si>
  <si>
    <t>横　　山　　町</t>
  </si>
  <si>
    <t>八　　日　　町</t>
  </si>
  <si>
    <t>八　　幡　　町</t>
  </si>
  <si>
    <t>八　　木　　町</t>
  </si>
  <si>
    <t>追　　分　　町</t>
  </si>
  <si>
    <t>千人町</t>
  </si>
  <si>
    <t>1丁目</t>
  </si>
  <si>
    <t>2丁目</t>
  </si>
  <si>
    <t>3丁目</t>
  </si>
  <si>
    <t>4丁目</t>
  </si>
  <si>
    <t>日　　吉　　町</t>
  </si>
  <si>
    <t>元本郷町</t>
  </si>
  <si>
    <t>平　　岡　　町</t>
  </si>
  <si>
    <t>本　　郷　　町</t>
  </si>
  <si>
    <t>大　　横　　町</t>
  </si>
  <si>
    <t>本　　　　　町</t>
  </si>
  <si>
    <t>元横山町</t>
  </si>
  <si>
    <t>3丁目</t>
  </si>
  <si>
    <t>田　　　　　町</t>
  </si>
  <si>
    <t>新　　　　　町</t>
  </si>
  <si>
    <t>明神町</t>
  </si>
  <si>
    <t>子安町</t>
  </si>
  <si>
    <t>4丁目</t>
  </si>
  <si>
    <t>東　　　　　町</t>
  </si>
  <si>
    <t>旭　　　　　町</t>
  </si>
  <si>
    <t>三　　崎　　町</t>
  </si>
  <si>
    <t>中　　　　　町</t>
  </si>
  <si>
    <t>南　　　　　町</t>
  </si>
  <si>
    <t>寺　　　　　町</t>
  </si>
  <si>
    <t>万　　　　　町</t>
  </si>
  <si>
    <t>上　　野　　町</t>
  </si>
  <si>
    <t>天　　神　　町</t>
  </si>
  <si>
    <t>南　　新　　町</t>
  </si>
  <si>
    <t>小　　門　　町</t>
  </si>
  <si>
    <t>台　　町　</t>
  </si>
  <si>
    <t>中　　野　　町</t>
  </si>
  <si>
    <t>暁　　町　</t>
  </si>
  <si>
    <t>中野山王</t>
  </si>
  <si>
    <t xml:space="preserve">  資料：市民部市民課</t>
  </si>
  <si>
    <t xml:space="preserve">      （注）面積は、平成2年1月4日面積改定時の測量値である。</t>
  </si>
  <si>
    <t xml:space="preserve">   16   町丁目別世帯数、人口(続)</t>
  </si>
  <si>
    <t>中野上町</t>
  </si>
  <si>
    <t>5丁目</t>
  </si>
  <si>
    <t>大和田町</t>
  </si>
  <si>
    <t>6丁目</t>
  </si>
  <si>
    <t>7丁目</t>
  </si>
  <si>
    <t>富　士　見　町</t>
  </si>
  <si>
    <t>緑　　　　　町</t>
  </si>
  <si>
    <t>清　　川　　町</t>
  </si>
  <si>
    <t>浅川事務所</t>
  </si>
  <si>
    <t>東　浅　川　町</t>
  </si>
  <si>
    <t>初　　沢　　町</t>
  </si>
  <si>
    <t>高　　尾　　町</t>
  </si>
  <si>
    <t>南　浅　川　町</t>
  </si>
  <si>
    <t>西　浅　川　町</t>
  </si>
  <si>
    <t>裏　高　尾　町</t>
  </si>
  <si>
    <t>廿　　里　　町</t>
  </si>
  <si>
    <t>由木事務所</t>
  </si>
  <si>
    <t>下　　柚　　木</t>
  </si>
  <si>
    <t>下柚木</t>
  </si>
  <si>
    <t>2丁目</t>
  </si>
  <si>
    <t>上　　柚　　木</t>
  </si>
  <si>
    <t>上柚木</t>
  </si>
  <si>
    <t>中　　　　　山</t>
  </si>
  <si>
    <t>越　　　　　野</t>
  </si>
  <si>
    <t>南陽台</t>
  </si>
  <si>
    <t>堀之内</t>
  </si>
  <si>
    <t>由木東事務所</t>
  </si>
  <si>
    <t>東中野</t>
  </si>
  <si>
    <t>大　　　　　塚</t>
  </si>
  <si>
    <t>鹿　　　　　島</t>
  </si>
  <si>
    <t>松が谷</t>
  </si>
  <si>
    <t>南大沢事務所</t>
  </si>
  <si>
    <t>鑓　　　　　水</t>
  </si>
  <si>
    <t>鑓　　水　</t>
  </si>
  <si>
    <t>南大沢</t>
  </si>
  <si>
    <t>松　　　　　木</t>
  </si>
  <si>
    <t>別　　所　</t>
  </si>
  <si>
    <t>横山事務所</t>
  </si>
  <si>
    <t>並木町</t>
  </si>
  <si>
    <t>散田町</t>
  </si>
  <si>
    <t>山　　田　　町</t>
  </si>
  <si>
    <t>めじろ台</t>
  </si>
  <si>
    <t>長　　房　　町</t>
  </si>
  <si>
    <t>城山手</t>
  </si>
  <si>
    <t>狭　　間　　町</t>
  </si>
  <si>
    <t>館事務所</t>
  </si>
  <si>
    <t>椚　　田　　町</t>
  </si>
  <si>
    <t>館　　　　　町</t>
  </si>
  <si>
    <t>寺　　田　　町</t>
  </si>
  <si>
    <t>大　　船　　町</t>
  </si>
  <si>
    <t>元八王子事務所</t>
  </si>
  <si>
    <t>大　楽　寺　町</t>
  </si>
  <si>
    <t>上壱分方町</t>
  </si>
  <si>
    <t>諏　　訪　　町</t>
  </si>
  <si>
    <t>四　　谷　　町</t>
  </si>
  <si>
    <t>叶　　谷　　町</t>
  </si>
  <si>
    <t>泉　　　　　町</t>
  </si>
  <si>
    <t>横　　川　　町</t>
  </si>
  <si>
    <t>弐　分　方　町</t>
  </si>
  <si>
    <t>川　　　　　町</t>
  </si>
  <si>
    <t>元八王子町</t>
  </si>
  <si>
    <t>恩方事務所</t>
  </si>
  <si>
    <t>下　恩　方　町</t>
  </si>
  <si>
    <t>上　恩　方　町</t>
  </si>
  <si>
    <t>西　寺　方　町</t>
  </si>
  <si>
    <t>小　　津　　町</t>
  </si>
  <si>
    <t>川口事務所</t>
  </si>
  <si>
    <t>川　　口　　町</t>
  </si>
  <si>
    <t>上　　川　　町</t>
  </si>
  <si>
    <t>犬　　目　　町</t>
  </si>
  <si>
    <t>楢　　原　　町</t>
  </si>
  <si>
    <t>美　　山　　町</t>
  </si>
  <si>
    <t>加住事務所</t>
  </si>
  <si>
    <t>尾　　崎　　町</t>
  </si>
  <si>
    <t>左　　入　　町</t>
  </si>
  <si>
    <t>滝山町</t>
  </si>
  <si>
    <t>梅　　坪　　町</t>
  </si>
  <si>
    <t>谷　　野　　町</t>
  </si>
  <si>
    <t>みつい台</t>
  </si>
  <si>
    <t>丹木町</t>
  </si>
  <si>
    <t>加住町</t>
  </si>
  <si>
    <t>宮　　下　　町</t>
  </si>
  <si>
    <t>戸　　吹　　町</t>
  </si>
  <si>
    <t>高　　月　　町</t>
  </si>
  <si>
    <t>由井事務所</t>
  </si>
  <si>
    <t>小　比　企　町</t>
  </si>
  <si>
    <t>片　　倉　　町</t>
  </si>
  <si>
    <t>西片倉</t>
  </si>
  <si>
    <t>宇　津　貫　町</t>
  </si>
  <si>
    <t>みなみ野</t>
  </si>
  <si>
    <t>5丁目</t>
  </si>
  <si>
    <t>6丁目</t>
  </si>
  <si>
    <t>兵衛</t>
  </si>
  <si>
    <t>七国</t>
  </si>
  <si>
    <t>北野事務所</t>
  </si>
  <si>
    <t>北　　野　　町</t>
  </si>
  <si>
    <t>打　　越　　町</t>
  </si>
  <si>
    <t>北野台</t>
  </si>
  <si>
    <t>長　　沼　　町</t>
  </si>
  <si>
    <t>絹ヶ丘</t>
  </si>
  <si>
    <t>石川事務所</t>
  </si>
  <si>
    <t>高　　倉　　町</t>
  </si>
  <si>
    <t>石　　川　　町</t>
  </si>
  <si>
    <t>宇　津　木　町</t>
  </si>
  <si>
    <t>平　　　　　町</t>
  </si>
  <si>
    <t>小　　宮　　町</t>
  </si>
  <si>
    <t>久保山町</t>
  </si>
  <si>
    <t>大　　谷　　町</t>
  </si>
  <si>
    <t>丸　　山　　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</si>
</sst>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#\ ##0"/>
    <numFmt numFmtId="178" formatCode="#\ ##0.000"/>
    <numFmt numFmtId="179" formatCode="#\ ###\ ##0;&quot;△&quot;###\ ##0;\-"/>
    <numFmt numFmtId="180" formatCode="#\ ###\ ##0;&quot;△&quot;\ ###\ ##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ｺﾞｼｯｸ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 quotePrefix="1">
      <alignment horizontal="right"/>
      <protection/>
    </xf>
    <xf numFmtId="176" fontId="7" fillId="0" borderId="10" xfId="0" applyNumberFormat="1" applyFont="1" applyFill="1" applyBorder="1" applyAlignment="1" applyProtection="1" quotePrefix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/>
      <protection/>
    </xf>
    <xf numFmtId="177" fontId="7" fillId="0" borderId="16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8" fontId="7" fillId="0" borderId="16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distributed"/>
      <protection/>
    </xf>
    <xf numFmtId="179" fontId="10" fillId="0" borderId="18" xfId="0" applyNumberFormat="1" applyFont="1" applyFill="1" applyBorder="1" applyAlignment="1" applyProtection="1" quotePrefix="1">
      <alignment horizontal="right"/>
      <protection/>
    </xf>
    <xf numFmtId="179" fontId="10" fillId="0" borderId="0" xfId="0" applyNumberFormat="1" applyFont="1" applyFill="1" applyBorder="1" applyAlignment="1" applyProtection="1" quotePrefix="1">
      <alignment horizontal="right"/>
      <protection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 applyProtection="1" quotePrefix="1">
      <alignment horizontal="right"/>
      <protection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79" fontId="11" fillId="0" borderId="18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 quotePrefix="1">
      <alignment horizontal="right"/>
      <protection/>
    </xf>
    <xf numFmtId="179" fontId="11" fillId="0" borderId="0" xfId="0" applyNumberFormat="1" applyFont="1" applyFill="1" applyBorder="1" applyAlignment="1" applyProtection="1">
      <alignment/>
      <protection locked="0"/>
    </xf>
    <xf numFmtId="176" fontId="12" fillId="0" borderId="0" xfId="0" applyNumberFormat="1" applyFont="1" applyFill="1" applyBorder="1" applyAlignment="1" applyProtection="1">
      <alignment horizontal="right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179" fontId="7" fillId="0" borderId="18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distributed"/>
      <protection/>
    </xf>
    <xf numFmtId="179" fontId="7" fillId="0" borderId="18" xfId="0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180" fontId="7" fillId="0" borderId="0" xfId="0" applyNumberFormat="1" applyFont="1" applyFill="1" applyBorder="1" applyAlignment="1" applyProtection="1" quotePrefix="1">
      <alignment horizontal="right"/>
      <protection/>
    </xf>
    <xf numFmtId="179" fontId="7" fillId="0" borderId="0" xfId="0" applyNumberFormat="1" applyFont="1" applyFill="1" applyBorder="1" applyAlignment="1" applyProtection="1" quotePrefix="1">
      <alignment horizontal="right"/>
      <protection/>
    </xf>
    <xf numFmtId="179" fontId="6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 quotePrefix="1">
      <alignment horizontal="right"/>
      <protection/>
    </xf>
    <xf numFmtId="179" fontId="7" fillId="0" borderId="18" xfId="0" applyNumberFormat="1" applyFont="1" applyFill="1" applyBorder="1" applyAlignment="1" applyProtection="1" quotePrefix="1">
      <alignment horizontal="right"/>
      <protection locked="0"/>
    </xf>
    <xf numFmtId="179" fontId="7" fillId="0" borderId="0" xfId="0" applyNumberFormat="1" applyFont="1" applyFill="1" applyBorder="1" applyAlignment="1" applyProtection="1" quotePrefix="1">
      <alignment horizontal="right"/>
      <protection locked="0"/>
    </xf>
    <xf numFmtId="177" fontId="6" fillId="0" borderId="18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 applyProtection="1">
      <alignment/>
      <protection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/>
      <protection/>
    </xf>
    <xf numFmtId="177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distributed"/>
      <protection/>
    </xf>
    <xf numFmtId="0" fontId="6" fillId="0" borderId="18" xfId="0" applyFont="1" applyFill="1" applyBorder="1" applyAlignment="1">
      <alignment/>
    </xf>
    <xf numFmtId="179" fontId="6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 quotePrefix="1">
      <alignment/>
      <protection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 quotePrefix="1">
      <alignment horizontal="center" vertical="center"/>
      <protection/>
    </xf>
    <xf numFmtId="179" fontId="7" fillId="0" borderId="0" xfId="0" applyNumberFormat="1" applyFont="1" applyFill="1" applyBorder="1" applyAlignment="1" applyProtection="1" quotePrefix="1">
      <alignment horizontal="distributed"/>
      <protection locked="0"/>
    </xf>
    <xf numFmtId="0" fontId="9" fillId="0" borderId="13" xfId="0" applyNumberFormat="1" applyFont="1" applyFill="1" applyBorder="1" applyAlignment="1" applyProtection="1">
      <alignment horizontal="distributed"/>
      <protection/>
    </xf>
    <xf numFmtId="177" fontId="10" fillId="0" borderId="0" xfId="0" applyNumberFormat="1" applyFont="1" applyFill="1" applyBorder="1" applyAlignment="1" applyProtection="1" quotePrefix="1">
      <alignment horizontal="right"/>
      <protection/>
    </xf>
    <xf numFmtId="0" fontId="7" fillId="0" borderId="13" xfId="0" applyNumberFormat="1" applyFont="1" applyFill="1" applyBorder="1" applyAlignment="1" applyProtection="1">
      <alignment horizontal="distributed"/>
      <protection/>
    </xf>
    <xf numFmtId="177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distributed"/>
      <protection/>
    </xf>
    <xf numFmtId="0" fontId="7" fillId="0" borderId="20" xfId="0" applyNumberFormat="1" applyFont="1" applyFill="1" applyBorder="1" applyAlignment="1" applyProtection="1">
      <alignment horizontal="distributed"/>
      <protection/>
    </xf>
    <xf numFmtId="177" fontId="7" fillId="0" borderId="10" xfId="0" applyNumberFormat="1" applyFont="1" applyFill="1" applyBorder="1" applyAlignment="1" applyProtection="1" quotePrefix="1">
      <alignment horizontal="right"/>
      <protection/>
    </xf>
    <xf numFmtId="178" fontId="7" fillId="0" borderId="10" xfId="0" applyNumberFormat="1" applyFont="1" applyFill="1" applyBorder="1" applyAlignment="1" applyProtection="1" quotePrefix="1">
      <alignment horizontal="right"/>
      <protection/>
    </xf>
    <xf numFmtId="177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 applyProtection="1">
      <alignment horizontal="distributed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 quotePrefix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 quotePrefix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14" xfId="0" applyNumberFormat="1" applyFont="1" applyFill="1" applyBorder="1" applyAlignment="1" applyProtection="1">
      <alignment horizontal="distributed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 quotePrefix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distributed" vertical="center"/>
      <protection/>
    </xf>
    <xf numFmtId="0" fontId="7" fillId="0" borderId="28" xfId="0" applyNumberFormat="1" applyFont="1" applyFill="1" applyBorder="1" applyAlignment="1" applyProtection="1" quotePrefix="1">
      <alignment horizontal="distributed" vertical="center"/>
      <protection/>
    </xf>
    <xf numFmtId="0" fontId="7" fillId="0" borderId="25" xfId="0" applyNumberFormat="1" applyFont="1" applyFill="1" applyBorder="1" applyAlignment="1" applyProtection="1" quotePrefix="1">
      <alignment horizontal="distributed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distributed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/>
      <protection locked="0"/>
    </xf>
    <xf numFmtId="0" fontId="7" fillId="33" borderId="26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NumberFormat="1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29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.421875" style="2" customWidth="1"/>
    <col min="2" max="2" width="3.28125" style="2" customWidth="1"/>
    <col min="3" max="3" width="10.421875" style="2" customWidth="1"/>
    <col min="4" max="4" width="6.00390625" style="2" customWidth="1"/>
    <col min="5" max="5" width="1.421875" style="2" customWidth="1"/>
    <col min="6" max="6" width="10.57421875" style="65" customWidth="1"/>
    <col min="7" max="7" width="10.57421875" style="65" hidden="1" customWidth="1"/>
    <col min="8" max="8" width="11.28125" style="66" customWidth="1"/>
    <col min="9" max="9" width="11.140625" style="65" customWidth="1"/>
    <col min="10" max="10" width="10.421875" style="65" hidden="1" customWidth="1"/>
    <col min="11" max="12" width="10.7109375" style="65" customWidth="1"/>
    <col min="13" max="13" width="11.28125" style="66" customWidth="1"/>
    <col min="14" max="14" width="11.00390625" style="65" customWidth="1"/>
    <col min="15" max="15" width="11.00390625" style="67" customWidth="1"/>
    <col min="16" max="16" width="10.00390625" style="1" bestFit="1" customWidth="1"/>
    <col min="17" max="17" width="9.00390625" style="1" customWidth="1"/>
    <col min="18" max="18" width="10.8515625" style="20" bestFit="1" customWidth="1"/>
    <col min="19" max="19" width="10.8515625" style="1" bestFit="1" customWidth="1"/>
    <col min="20" max="26" width="9.00390625" style="20" customWidth="1"/>
    <col min="27" max="16384" width="9.00390625" style="22" customWidth="1"/>
  </cols>
  <sheetData>
    <row r="1" spans="1:26" s="2" customFormat="1" ht="18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1"/>
      <c r="N1" s="131"/>
      <c r="O1" s="13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8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.5" customHeight="1" thickBot="1">
      <c r="A3" s="3"/>
      <c r="B3" s="3"/>
      <c r="C3" s="4"/>
      <c r="D3" s="4"/>
      <c r="E3" s="4"/>
      <c r="F3" s="5"/>
      <c r="G3" s="5"/>
      <c r="H3" s="6"/>
      <c r="I3" s="5"/>
      <c r="J3" s="5"/>
      <c r="K3" s="5"/>
      <c r="L3" s="5"/>
      <c r="M3" s="6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14.25" customHeight="1">
      <c r="A4" s="7"/>
      <c r="B4" s="109" t="s">
        <v>2</v>
      </c>
      <c r="C4" s="109"/>
      <c r="D4" s="109"/>
      <c r="E4" s="8"/>
      <c r="F4" s="112" t="s">
        <v>3</v>
      </c>
      <c r="G4" s="135" t="s">
        <v>4</v>
      </c>
      <c r="H4" s="114" t="s">
        <v>5</v>
      </c>
      <c r="I4" s="112" t="s">
        <v>6</v>
      </c>
      <c r="J4" s="112"/>
      <c r="K4" s="116"/>
      <c r="L4" s="116"/>
      <c r="M4" s="116"/>
      <c r="N4" s="117" t="s">
        <v>7</v>
      </c>
      <c r="O4" s="97" t="s">
        <v>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14.25" customHeight="1">
      <c r="A5" s="9"/>
      <c r="B5" s="110"/>
      <c r="C5" s="110"/>
      <c r="D5" s="110"/>
      <c r="E5" s="10"/>
      <c r="F5" s="100"/>
      <c r="G5" s="136"/>
      <c r="H5" s="115"/>
      <c r="I5" s="100"/>
      <c r="J5" s="100"/>
      <c r="K5" s="100"/>
      <c r="L5" s="100"/>
      <c r="M5" s="100"/>
      <c r="N5" s="118"/>
      <c r="O5" s="9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4.25" customHeight="1">
      <c r="A6" s="9"/>
      <c r="B6" s="110"/>
      <c r="C6" s="110"/>
      <c r="D6" s="110"/>
      <c r="E6" s="10"/>
      <c r="F6" s="100"/>
      <c r="G6" s="136"/>
      <c r="H6" s="115"/>
      <c r="I6" s="99" t="s">
        <v>9</v>
      </c>
      <c r="J6" s="126" t="s">
        <v>10</v>
      </c>
      <c r="K6" s="99" t="s">
        <v>11</v>
      </c>
      <c r="L6" s="99" t="s">
        <v>12</v>
      </c>
      <c r="M6" s="128" t="s">
        <v>13</v>
      </c>
      <c r="N6" s="118"/>
      <c r="O6" s="9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14.25" customHeight="1">
      <c r="A7" s="11"/>
      <c r="B7" s="111"/>
      <c r="C7" s="111"/>
      <c r="D7" s="111"/>
      <c r="E7" s="12"/>
      <c r="F7" s="100"/>
      <c r="G7" s="136"/>
      <c r="H7" s="102"/>
      <c r="I7" s="100"/>
      <c r="J7" s="127"/>
      <c r="K7" s="100"/>
      <c r="L7" s="100"/>
      <c r="M7" s="119"/>
      <c r="N7" s="119"/>
      <c r="O7" s="9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19" ht="6.75" customHeight="1">
      <c r="A8" s="3"/>
      <c r="B8" s="13"/>
      <c r="C8" s="14"/>
      <c r="D8" s="14"/>
      <c r="E8" s="15"/>
      <c r="F8" s="16"/>
      <c r="G8" s="17"/>
      <c r="H8" s="18"/>
      <c r="I8" s="17"/>
      <c r="J8" s="17"/>
      <c r="K8" s="17"/>
      <c r="L8" s="17"/>
      <c r="M8" s="18"/>
      <c r="N8" s="17"/>
      <c r="O8" s="19"/>
      <c r="S8" s="21"/>
    </row>
    <row r="9" spans="1:26" s="34" customFormat="1" ht="13.5" customHeight="1">
      <c r="A9" s="23"/>
      <c r="B9" s="96" t="s">
        <v>14</v>
      </c>
      <c r="C9" s="96"/>
      <c r="D9" s="96"/>
      <c r="E9" s="24"/>
      <c r="F9" s="25">
        <f>F11+F100+F110+F128+F135+F158+F177+F184+F200+F207+F215+F244+F268+F283</f>
        <v>257337</v>
      </c>
      <c r="G9" s="26">
        <v>255607</v>
      </c>
      <c r="H9" s="26">
        <f>F9-G9</f>
        <v>1730</v>
      </c>
      <c r="I9" s="27">
        <f>K9+L9</f>
        <v>562572</v>
      </c>
      <c r="J9" s="27">
        <v>563482</v>
      </c>
      <c r="K9" s="26">
        <f>K11+K100+K110+K128+K135+K158+K177+K184+K200+K207+K215+K244+K268+K283</f>
        <v>281988</v>
      </c>
      <c r="L9" s="26">
        <f>L11+L100+L110+L128+L135+L158+L177+L184+L200+L207+L215+L244+L268+L283</f>
        <v>280584</v>
      </c>
      <c r="M9" s="26">
        <f>I9-J9</f>
        <v>-910</v>
      </c>
      <c r="N9" s="28">
        <f>I9/O9</f>
        <v>3019.548065052869</v>
      </c>
      <c r="O9" s="29">
        <v>186.31</v>
      </c>
      <c r="P9" s="30"/>
      <c r="Q9" s="31"/>
      <c r="R9" s="32"/>
      <c r="S9" s="32"/>
      <c r="T9" s="33"/>
      <c r="U9" s="33"/>
      <c r="V9" s="33"/>
      <c r="W9" s="33"/>
      <c r="X9" s="33"/>
      <c r="Y9" s="33"/>
      <c r="Z9" s="33"/>
    </row>
    <row r="10" spans="1:19" ht="13.5">
      <c r="A10" s="3"/>
      <c r="B10" s="35"/>
      <c r="C10" s="36"/>
      <c r="D10" s="36"/>
      <c r="E10" s="36"/>
      <c r="F10" s="37"/>
      <c r="G10" s="38"/>
      <c r="H10" s="39"/>
      <c r="I10" s="40"/>
      <c r="J10" s="40"/>
      <c r="K10" s="38"/>
      <c r="L10" s="38"/>
      <c r="M10" s="41"/>
      <c r="N10" s="28"/>
      <c r="O10" s="42"/>
      <c r="R10" s="32"/>
      <c r="S10" s="21"/>
    </row>
    <row r="11" spans="1:26" s="34" customFormat="1" ht="13.5" customHeight="1">
      <c r="A11" s="23"/>
      <c r="B11" s="96" t="s">
        <v>15</v>
      </c>
      <c r="C11" s="96"/>
      <c r="D11" s="96"/>
      <c r="E11" s="24"/>
      <c r="F11" s="25">
        <f>SUM(F13:F70,F83:F98)</f>
        <v>63004</v>
      </c>
      <c r="G11" s="26">
        <v>62461</v>
      </c>
      <c r="H11" s="26">
        <f>F11-G11</f>
        <v>543</v>
      </c>
      <c r="I11" s="27">
        <f>K11+L11</f>
        <v>122891</v>
      </c>
      <c r="J11" s="27">
        <v>122835</v>
      </c>
      <c r="K11" s="26">
        <f>SUM(K13:K70,K83:K98)</f>
        <v>61781</v>
      </c>
      <c r="L11" s="26">
        <f>SUM(L13:L70,L83:L98)</f>
        <v>61110</v>
      </c>
      <c r="M11" s="26">
        <f>I11-J11</f>
        <v>56</v>
      </c>
      <c r="N11" s="28">
        <f>I11/O11</f>
        <v>9572.441190216545</v>
      </c>
      <c r="O11" s="29">
        <v>12.838</v>
      </c>
      <c r="P11" s="30"/>
      <c r="Q11" s="31"/>
      <c r="R11" s="32"/>
      <c r="S11" s="32"/>
      <c r="T11" s="33"/>
      <c r="U11" s="33"/>
      <c r="V11" s="33"/>
      <c r="W11" s="33"/>
      <c r="X11" s="33"/>
      <c r="Y11" s="33"/>
      <c r="Z11" s="33"/>
    </row>
    <row r="12" spans="1:18" ht="13.5">
      <c r="A12" s="3"/>
      <c r="B12" s="35"/>
      <c r="C12" s="15"/>
      <c r="D12" s="15"/>
      <c r="E12" s="15"/>
      <c r="F12" s="43"/>
      <c r="G12" s="44"/>
      <c r="H12" s="39"/>
      <c r="I12" s="45"/>
      <c r="J12" s="45"/>
      <c r="K12" s="44"/>
      <c r="L12" s="44"/>
      <c r="M12" s="41"/>
      <c r="N12" s="28"/>
      <c r="O12" s="46"/>
      <c r="R12" s="32"/>
    </row>
    <row r="13" spans="1:18" ht="13.5" customHeight="1">
      <c r="A13" s="3"/>
      <c r="B13" s="35"/>
      <c r="C13" s="95" t="s">
        <v>16</v>
      </c>
      <c r="D13" s="95"/>
      <c r="E13" s="47"/>
      <c r="F13" s="48">
        <v>1142</v>
      </c>
      <c r="G13" s="49">
        <v>1138</v>
      </c>
      <c r="H13" s="50">
        <f>F13-G13</f>
        <v>4</v>
      </c>
      <c r="I13" s="51">
        <f>K13+L13</f>
        <v>2049</v>
      </c>
      <c r="J13" s="51">
        <v>2065</v>
      </c>
      <c r="K13" s="51">
        <v>993</v>
      </c>
      <c r="L13" s="51">
        <v>1056</v>
      </c>
      <c r="M13" s="41">
        <f>I13-J13</f>
        <v>-16</v>
      </c>
      <c r="N13" s="52">
        <f>I13/O13</f>
        <v>17512.82051282051</v>
      </c>
      <c r="O13" s="53">
        <v>0.117</v>
      </c>
      <c r="R13" s="32"/>
    </row>
    <row r="14" spans="1:15" ht="13.5" customHeight="1">
      <c r="A14" s="3"/>
      <c r="B14" s="35"/>
      <c r="C14" s="95" t="s">
        <v>17</v>
      </c>
      <c r="D14" s="95"/>
      <c r="E14" s="47"/>
      <c r="F14" s="48">
        <v>1326</v>
      </c>
      <c r="G14" s="49">
        <v>1194</v>
      </c>
      <c r="H14" s="50">
        <f aca="true" t="shared" si="0" ref="H14:H70">F14-G14</f>
        <v>132</v>
      </c>
      <c r="I14" s="51">
        <f aca="true" t="shared" si="1" ref="I14:I70">K14+L14</f>
        <v>2667</v>
      </c>
      <c r="J14" s="51">
        <v>2373</v>
      </c>
      <c r="K14" s="51">
        <v>1268</v>
      </c>
      <c r="L14" s="51">
        <v>1399</v>
      </c>
      <c r="M14" s="41">
        <f aca="true" t="shared" si="2" ref="M14:M70">I14-J14</f>
        <v>294</v>
      </c>
      <c r="N14" s="52">
        <f aca="true" t="shared" si="3" ref="N14:N70">I14/O14</f>
        <v>32524.39024390244</v>
      </c>
      <c r="O14" s="53">
        <v>0.082</v>
      </c>
    </row>
    <row r="15" spans="1:15" ht="13.5" customHeight="1">
      <c r="A15" s="3"/>
      <c r="B15" s="35"/>
      <c r="C15" s="95" t="s">
        <v>18</v>
      </c>
      <c r="D15" s="95"/>
      <c r="E15" s="47"/>
      <c r="F15" s="48">
        <v>960</v>
      </c>
      <c r="G15" s="49">
        <v>955</v>
      </c>
      <c r="H15" s="50">
        <f t="shared" si="0"/>
        <v>5</v>
      </c>
      <c r="I15" s="51">
        <f t="shared" si="1"/>
        <v>1947</v>
      </c>
      <c r="J15" s="51">
        <v>1969</v>
      </c>
      <c r="K15" s="51">
        <v>965</v>
      </c>
      <c r="L15" s="51">
        <v>982</v>
      </c>
      <c r="M15" s="41">
        <f t="shared" si="2"/>
        <v>-22</v>
      </c>
      <c r="N15" s="52">
        <f t="shared" si="3"/>
        <v>21395.604395604398</v>
      </c>
      <c r="O15" s="53">
        <v>0.091</v>
      </c>
    </row>
    <row r="16" spans="1:15" ht="13.5" customHeight="1">
      <c r="A16" s="3"/>
      <c r="B16" s="35"/>
      <c r="C16" s="95" t="s">
        <v>19</v>
      </c>
      <c r="D16" s="95"/>
      <c r="E16" s="47"/>
      <c r="F16" s="48">
        <v>459</v>
      </c>
      <c r="G16" s="49">
        <v>473</v>
      </c>
      <c r="H16" s="50">
        <f t="shared" si="0"/>
        <v>-14</v>
      </c>
      <c r="I16" s="51">
        <f t="shared" si="1"/>
        <v>859</v>
      </c>
      <c r="J16" s="51">
        <v>888</v>
      </c>
      <c r="K16" s="51">
        <v>443</v>
      </c>
      <c r="L16" s="51">
        <v>416</v>
      </c>
      <c r="M16" s="41">
        <f t="shared" si="2"/>
        <v>-29</v>
      </c>
      <c r="N16" s="52">
        <f t="shared" si="3"/>
        <v>13854.838709677419</v>
      </c>
      <c r="O16" s="53">
        <v>0.062</v>
      </c>
    </row>
    <row r="17" spans="1:15" ht="13.5" customHeight="1">
      <c r="A17" s="3"/>
      <c r="B17" s="35"/>
      <c r="C17" s="95" t="s">
        <v>20</v>
      </c>
      <c r="D17" s="95"/>
      <c r="E17" s="47"/>
      <c r="F17" s="48">
        <v>908</v>
      </c>
      <c r="G17" s="49">
        <v>893</v>
      </c>
      <c r="H17" s="50">
        <f t="shared" si="0"/>
        <v>15</v>
      </c>
      <c r="I17" s="51">
        <f t="shared" si="1"/>
        <v>1581</v>
      </c>
      <c r="J17" s="51">
        <v>1578</v>
      </c>
      <c r="K17" s="51">
        <v>816</v>
      </c>
      <c r="L17" s="51">
        <v>765</v>
      </c>
      <c r="M17" s="41">
        <f t="shared" si="2"/>
        <v>3</v>
      </c>
      <c r="N17" s="52">
        <f t="shared" si="3"/>
        <v>20532.467532467534</v>
      </c>
      <c r="O17" s="53">
        <v>0.077</v>
      </c>
    </row>
    <row r="18" spans="1:15" ht="13.5">
      <c r="A18" s="3"/>
      <c r="B18" s="35"/>
      <c r="C18" s="47" t="s">
        <v>21</v>
      </c>
      <c r="D18" s="47" t="s">
        <v>22</v>
      </c>
      <c r="E18" s="15"/>
      <c r="F18" s="48">
        <v>782</v>
      </c>
      <c r="G18" s="49">
        <v>738</v>
      </c>
      <c r="H18" s="50">
        <f t="shared" si="0"/>
        <v>44</v>
      </c>
      <c r="I18" s="51">
        <f t="shared" si="1"/>
        <v>1423</v>
      </c>
      <c r="J18" s="51">
        <v>1380</v>
      </c>
      <c r="K18" s="51">
        <v>703</v>
      </c>
      <c r="L18" s="51">
        <v>720</v>
      </c>
      <c r="M18" s="41">
        <f t="shared" si="2"/>
        <v>43</v>
      </c>
      <c r="N18" s="52">
        <f t="shared" si="3"/>
        <v>16170.454545454546</v>
      </c>
      <c r="O18" s="53">
        <v>0.088</v>
      </c>
    </row>
    <row r="19" spans="1:15" ht="13.5">
      <c r="A19" s="3"/>
      <c r="B19" s="35"/>
      <c r="C19" s="47" t="s">
        <v>21</v>
      </c>
      <c r="D19" s="47" t="s">
        <v>23</v>
      </c>
      <c r="E19" s="15"/>
      <c r="F19" s="48">
        <v>1221</v>
      </c>
      <c r="G19" s="49">
        <v>1171</v>
      </c>
      <c r="H19" s="50">
        <f t="shared" si="0"/>
        <v>50</v>
      </c>
      <c r="I19" s="51">
        <f t="shared" si="1"/>
        <v>2075</v>
      </c>
      <c r="J19" s="51">
        <v>2029</v>
      </c>
      <c r="K19" s="51">
        <v>1015</v>
      </c>
      <c r="L19" s="51">
        <v>1060</v>
      </c>
      <c r="M19" s="41">
        <f t="shared" si="2"/>
        <v>46</v>
      </c>
      <c r="N19" s="52">
        <f t="shared" si="3"/>
        <v>13474.025974025973</v>
      </c>
      <c r="O19" s="53">
        <v>0.154</v>
      </c>
    </row>
    <row r="20" spans="1:15" ht="13.5">
      <c r="A20" s="3"/>
      <c r="B20" s="35"/>
      <c r="C20" s="47" t="s">
        <v>21</v>
      </c>
      <c r="D20" s="47" t="s">
        <v>24</v>
      </c>
      <c r="E20" s="15"/>
      <c r="F20" s="48">
        <v>1113</v>
      </c>
      <c r="G20" s="49">
        <v>1111</v>
      </c>
      <c r="H20" s="50">
        <f t="shared" si="0"/>
        <v>2</v>
      </c>
      <c r="I20" s="51">
        <f t="shared" si="1"/>
        <v>2154</v>
      </c>
      <c r="J20" s="51">
        <v>2177</v>
      </c>
      <c r="K20" s="51">
        <v>1084</v>
      </c>
      <c r="L20" s="51">
        <v>1070</v>
      </c>
      <c r="M20" s="41">
        <f t="shared" si="2"/>
        <v>-23</v>
      </c>
      <c r="N20" s="52">
        <f t="shared" si="3"/>
        <v>12238.636363636364</v>
      </c>
      <c r="O20" s="53">
        <v>0.176</v>
      </c>
    </row>
    <row r="21" spans="1:15" ht="13.5">
      <c r="A21" s="3"/>
      <c r="B21" s="35"/>
      <c r="C21" s="47" t="s">
        <v>21</v>
      </c>
      <c r="D21" s="47" t="s">
        <v>25</v>
      </c>
      <c r="E21" s="15"/>
      <c r="F21" s="48">
        <v>623</v>
      </c>
      <c r="G21" s="49">
        <v>606</v>
      </c>
      <c r="H21" s="50">
        <f t="shared" si="0"/>
        <v>17</v>
      </c>
      <c r="I21" s="51">
        <f t="shared" si="1"/>
        <v>1152</v>
      </c>
      <c r="J21" s="51">
        <v>1147</v>
      </c>
      <c r="K21" s="51">
        <v>611</v>
      </c>
      <c r="L21" s="51">
        <v>541</v>
      </c>
      <c r="M21" s="41">
        <f t="shared" si="2"/>
        <v>5</v>
      </c>
      <c r="N21" s="52">
        <f t="shared" si="3"/>
        <v>7337.579617834395</v>
      </c>
      <c r="O21" s="53">
        <v>0.157</v>
      </c>
    </row>
    <row r="22" spans="1:15" ht="13.5" customHeight="1">
      <c r="A22" s="3"/>
      <c r="B22" s="35"/>
      <c r="C22" s="95" t="s">
        <v>26</v>
      </c>
      <c r="D22" s="95"/>
      <c r="E22" s="47"/>
      <c r="F22" s="48">
        <v>580</v>
      </c>
      <c r="G22" s="49">
        <v>584</v>
      </c>
      <c r="H22" s="50">
        <f t="shared" si="0"/>
        <v>-4</v>
      </c>
      <c r="I22" s="51">
        <f t="shared" si="1"/>
        <v>1109</v>
      </c>
      <c r="J22" s="51">
        <v>1135</v>
      </c>
      <c r="K22" s="51">
        <v>550</v>
      </c>
      <c r="L22" s="51">
        <v>559</v>
      </c>
      <c r="M22" s="41">
        <f t="shared" si="2"/>
        <v>-26</v>
      </c>
      <c r="N22" s="52">
        <f t="shared" si="3"/>
        <v>11202.020202020201</v>
      </c>
      <c r="O22" s="53">
        <v>0.099</v>
      </c>
    </row>
    <row r="23" spans="1:15" ht="13.5">
      <c r="A23" s="3"/>
      <c r="B23" s="35"/>
      <c r="C23" s="15"/>
      <c r="D23" s="15"/>
      <c r="E23" s="15"/>
      <c r="F23" s="43"/>
      <c r="G23" s="44"/>
      <c r="H23" s="50"/>
      <c r="I23" s="51"/>
      <c r="J23" s="45"/>
      <c r="K23" s="45"/>
      <c r="L23" s="45"/>
      <c r="M23" s="41"/>
      <c r="N23" s="52"/>
      <c r="O23" s="46"/>
    </row>
    <row r="24" spans="1:15" ht="13.5">
      <c r="A24" s="3"/>
      <c r="B24" s="35"/>
      <c r="C24" s="47" t="s">
        <v>27</v>
      </c>
      <c r="D24" s="47" t="s">
        <v>22</v>
      </c>
      <c r="E24" s="15"/>
      <c r="F24" s="54">
        <v>814</v>
      </c>
      <c r="G24" s="55">
        <v>815</v>
      </c>
      <c r="H24" s="50">
        <f t="shared" si="0"/>
        <v>-1</v>
      </c>
      <c r="I24" s="51">
        <f t="shared" si="1"/>
        <v>1579</v>
      </c>
      <c r="J24" s="51">
        <v>1596</v>
      </c>
      <c r="K24" s="51">
        <v>818</v>
      </c>
      <c r="L24" s="51">
        <v>761</v>
      </c>
      <c r="M24" s="41">
        <f t="shared" si="2"/>
        <v>-17</v>
      </c>
      <c r="N24" s="52">
        <f t="shared" si="3"/>
        <v>9807.453416149068</v>
      </c>
      <c r="O24" s="53">
        <v>0.161</v>
      </c>
    </row>
    <row r="25" spans="1:15" ht="13.5">
      <c r="A25" s="3"/>
      <c r="B25" s="35"/>
      <c r="C25" s="47" t="s">
        <v>27</v>
      </c>
      <c r="D25" s="47" t="s">
        <v>23</v>
      </c>
      <c r="E25" s="15"/>
      <c r="F25" s="54">
        <v>617</v>
      </c>
      <c r="G25" s="55">
        <v>626</v>
      </c>
      <c r="H25" s="50">
        <f t="shared" si="0"/>
        <v>-9</v>
      </c>
      <c r="I25" s="51">
        <f t="shared" si="1"/>
        <v>1243</v>
      </c>
      <c r="J25" s="51">
        <v>1276</v>
      </c>
      <c r="K25" s="51">
        <v>585</v>
      </c>
      <c r="L25" s="51">
        <v>658</v>
      </c>
      <c r="M25" s="41">
        <f t="shared" si="2"/>
        <v>-33</v>
      </c>
      <c r="N25" s="52">
        <f t="shared" si="3"/>
        <v>9207.407407407407</v>
      </c>
      <c r="O25" s="53">
        <v>0.135</v>
      </c>
    </row>
    <row r="26" spans="1:15" ht="13.5">
      <c r="A26" s="3"/>
      <c r="B26" s="35"/>
      <c r="C26" s="47" t="s">
        <v>27</v>
      </c>
      <c r="D26" s="47" t="s">
        <v>24</v>
      </c>
      <c r="E26" s="15"/>
      <c r="F26" s="54">
        <v>609</v>
      </c>
      <c r="G26" s="55">
        <v>609</v>
      </c>
      <c r="H26" s="50">
        <f t="shared" si="0"/>
        <v>0</v>
      </c>
      <c r="I26" s="51">
        <f t="shared" si="1"/>
        <v>1291</v>
      </c>
      <c r="J26" s="51">
        <v>1313</v>
      </c>
      <c r="K26" s="51">
        <v>656</v>
      </c>
      <c r="L26" s="51">
        <v>635</v>
      </c>
      <c r="M26" s="41">
        <f t="shared" si="2"/>
        <v>-22</v>
      </c>
      <c r="N26" s="52">
        <f t="shared" si="3"/>
        <v>7824.242424242424</v>
      </c>
      <c r="O26" s="53">
        <v>0.165</v>
      </c>
    </row>
    <row r="27" spans="1:15" ht="13.5">
      <c r="A27" s="3"/>
      <c r="B27" s="35"/>
      <c r="C27" s="47" t="s">
        <v>27</v>
      </c>
      <c r="D27" s="47" t="s">
        <v>25</v>
      </c>
      <c r="E27" s="15"/>
      <c r="F27" s="54">
        <v>662</v>
      </c>
      <c r="G27" s="55">
        <v>652</v>
      </c>
      <c r="H27" s="50">
        <f t="shared" si="0"/>
        <v>10</v>
      </c>
      <c r="I27" s="51">
        <f t="shared" si="1"/>
        <v>1418</v>
      </c>
      <c r="J27" s="51">
        <v>1400</v>
      </c>
      <c r="K27" s="51">
        <v>692</v>
      </c>
      <c r="L27" s="51">
        <v>726</v>
      </c>
      <c r="M27" s="41">
        <f t="shared" si="2"/>
        <v>18</v>
      </c>
      <c r="N27" s="52">
        <f t="shared" si="3"/>
        <v>6219.298245614035</v>
      </c>
      <c r="O27" s="53">
        <v>0.228</v>
      </c>
    </row>
    <row r="28" spans="1:15" ht="13.5" customHeight="1">
      <c r="A28" s="3"/>
      <c r="B28" s="35"/>
      <c r="C28" s="95" t="s">
        <v>28</v>
      </c>
      <c r="D28" s="95"/>
      <c r="E28" s="47"/>
      <c r="F28" s="54">
        <v>753</v>
      </c>
      <c r="G28" s="55">
        <v>782</v>
      </c>
      <c r="H28" s="50">
        <f t="shared" si="0"/>
        <v>-29</v>
      </c>
      <c r="I28" s="51">
        <f t="shared" si="1"/>
        <v>1469</v>
      </c>
      <c r="J28" s="51">
        <v>1525</v>
      </c>
      <c r="K28" s="51">
        <v>706</v>
      </c>
      <c r="L28" s="51">
        <v>763</v>
      </c>
      <c r="M28" s="41">
        <f t="shared" si="2"/>
        <v>-56</v>
      </c>
      <c r="N28" s="52">
        <f t="shared" si="3"/>
        <v>8744.047619047618</v>
      </c>
      <c r="O28" s="53">
        <v>0.168</v>
      </c>
    </row>
    <row r="29" spans="1:15" ht="13.5" customHeight="1">
      <c r="A29" s="3"/>
      <c r="B29" s="35"/>
      <c r="C29" s="95" t="s">
        <v>29</v>
      </c>
      <c r="D29" s="95"/>
      <c r="E29" s="47"/>
      <c r="F29" s="54">
        <v>299</v>
      </c>
      <c r="G29" s="55">
        <v>306</v>
      </c>
      <c r="H29" s="50">
        <f t="shared" si="0"/>
        <v>-7</v>
      </c>
      <c r="I29" s="51">
        <f t="shared" si="1"/>
        <v>555</v>
      </c>
      <c r="J29" s="51">
        <v>568</v>
      </c>
      <c r="K29" s="51">
        <v>266</v>
      </c>
      <c r="L29" s="51">
        <v>289</v>
      </c>
      <c r="M29" s="41">
        <f t="shared" si="2"/>
        <v>-13</v>
      </c>
      <c r="N29" s="52">
        <f t="shared" si="3"/>
        <v>11808.510638297872</v>
      </c>
      <c r="O29" s="53">
        <v>0.047</v>
      </c>
    </row>
    <row r="30" spans="1:15" ht="13.5" customHeight="1">
      <c r="A30" s="3"/>
      <c r="B30" s="35"/>
      <c r="C30" s="95" t="s">
        <v>30</v>
      </c>
      <c r="D30" s="95"/>
      <c r="E30" s="47"/>
      <c r="F30" s="54">
        <v>519</v>
      </c>
      <c r="G30" s="55">
        <v>530</v>
      </c>
      <c r="H30" s="50">
        <f t="shared" si="0"/>
        <v>-11</v>
      </c>
      <c r="I30" s="51">
        <f t="shared" si="1"/>
        <v>916</v>
      </c>
      <c r="J30" s="51">
        <v>941</v>
      </c>
      <c r="K30" s="51">
        <v>482</v>
      </c>
      <c r="L30" s="51">
        <v>434</v>
      </c>
      <c r="M30" s="41">
        <f t="shared" si="2"/>
        <v>-25</v>
      </c>
      <c r="N30" s="52">
        <f t="shared" si="3"/>
        <v>5619.63190184049</v>
      </c>
      <c r="O30" s="53">
        <v>0.163</v>
      </c>
    </row>
    <row r="31" spans="1:15" ht="13.5" customHeight="1">
      <c r="A31" s="3"/>
      <c r="B31" s="35"/>
      <c r="C31" s="95" t="s">
        <v>31</v>
      </c>
      <c r="D31" s="95"/>
      <c r="E31" s="47"/>
      <c r="F31" s="54">
        <v>1043</v>
      </c>
      <c r="G31" s="55">
        <v>1033</v>
      </c>
      <c r="H31" s="50">
        <f t="shared" si="0"/>
        <v>10</v>
      </c>
      <c r="I31" s="51">
        <f t="shared" si="1"/>
        <v>1919</v>
      </c>
      <c r="J31" s="51">
        <v>1913</v>
      </c>
      <c r="K31" s="51">
        <v>954</v>
      </c>
      <c r="L31" s="51">
        <v>965</v>
      </c>
      <c r="M31" s="41">
        <f t="shared" si="2"/>
        <v>6</v>
      </c>
      <c r="N31" s="52">
        <f t="shared" si="3"/>
        <v>14007.299270072992</v>
      </c>
      <c r="O31" s="53">
        <v>0.137</v>
      </c>
    </row>
    <row r="32" spans="1:15" ht="13.5">
      <c r="A32" s="3"/>
      <c r="B32" s="35"/>
      <c r="C32" s="47" t="s">
        <v>32</v>
      </c>
      <c r="D32" s="47" t="s">
        <v>22</v>
      </c>
      <c r="E32" s="15"/>
      <c r="F32" s="54">
        <v>643</v>
      </c>
      <c r="G32" s="55">
        <v>610</v>
      </c>
      <c r="H32" s="50">
        <f t="shared" si="0"/>
        <v>33</v>
      </c>
      <c r="I32" s="51">
        <f t="shared" si="1"/>
        <v>1256</v>
      </c>
      <c r="J32" s="51">
        <v>1216</v>
      </c>
      <c r="K32" s="51">
        <v>620</v>
      </c>
      <c r="L32" s="51">
        <v>636</v>
      </c>
      <c r="M32" s="41">
        <f t="shared" si="2"/>
        <v>40</v>
      </c>
      <c r="N32" s="52">
        <f t="shared" si="3"/>
        <v>9373.134328358208</v>
      </c>
      <c r="O32" s="53">
        <v>0.134</v>
      </c>
    </row>
    <row r="33" spans="1:15" ht="13.5">
      <c r="A33" s="3"/>
      <c r="B33" s="35"/>
      <c r="C33" s="47" t="s">
        <v>32</v>
      </c>
      <c r="D33" s="47" t="s">
        <v>23</v>
      </c>
      <c r="E33" s="15"/>
      <c r="F33" s="54">
        <v>1078</v>
      </c>
      <c r="G33" s="55">
        <v>1035</v>
      </c>
      <c r="H33" s="50">
        <f t="shared" si="0"/>
        <v>43</v>
      </c>
      <c r="I33" s="51">
        <f t="shared" si="1"/>
        <v>1958</v>
      </c>
      <c r="J33" s="51">
        <v>1938</v>
      </c>
      <c r="K33" s="51">
        <v>991</v>
      </c>
      <c r="L33" s="51">
        <v>967</v>
      </c>
      <c r="M33" s="41">
        <f t="shared" si="2"/>
        <v>20</v>
      </c>
      <c r="N33" s="52">
        <f t="shared" si="3"/>
        <v>12797.385620915033</v>
      </c>
      <c r="O33" s="53">
        <v>0.153</v>
      </c>
    </row>
    <row r="34" spans="1:15" ht="13.5">
      <c r="A34" s="3"/>
      <c r="B34" s="35"/>
      <c r="C34" s="15"/>
      <c r="D34" s="15"/>
      <c r="E34" s="15"/>
      <c r="F34" s="43"/>
      <c r="G34" s="44"/>
      <c r="H34" s="50"/>
      <c r="I34" s="51"/>
      <c r="J34" s="45"/>
      <c r="K34" s="45"/>
      <c r="L34" s="45"/>
      <c r="M34" s="41"/>
      <c r="N34" s="52"/>
      <c r="O34" s="46"/>
    </row>
    <row r="35" spans="1:15" ht="13.5">
      <c r="A35" s="3"/>
      <c r="B35" s="35"/>
      <c r="C35" s="47" t="s">
        <v>32</v>
      </c>
      <c r="D35" s="47" t="s">
        <v>33</v>
      </c>
      <c r="E35" s="15"/>
      <c r="F35" s="54">
        <v>1007</v>
      </c>
      <c r="G35" s="55">
        <v>989</v>
      </c>
      <c r="H35" s="50">
        <f t="shared" si="0"/>
        <v>18</v>
      </c>
      <c r="I35" s="51">
        <f t="shared" si="1"/>
        <v>1840</v>
      </c>
      <c r="J35" s="51">
        <v>1850</v>
      </c>
      <c r="K35" s="51">
        <v>957</v>
      </c>
      <c r="L35" s="51">
        <v>883</v>
      </c>
      <c r="M35" s="41">
        <f t="shared" si="2"/>
        <v>-10</v>
      </c>
      <c r="N35" s="52">
        <f t="shared" si="3"/>
        <v>14153.846153846154</v>
      </c>
      <c r="O35" s="53">
        <v>0.13</v>
      </c>
    </row>
    <row r="36" spans="1:15" ht="13.5" customHeight="1">
      <c r="A36" s="3"/>
      <c r="B36" s="35"/>
      <c r="C36" s="95" t="s">
        <v>34</v>
      </c>
      <c r="D36" s="95"/>
      <c r="E36" s="47"/>
      <c r="F36" s="54">
        <v>180</v>
      </c>
      <c r="G36" s="55">
        <v>173</v>
      </c>
      <c r="H36" s="50">
        <f t="shared" si="0"/>
        <v>7</v>
      </c>
      <c r="I36" s="51">
        <f t="shared" si="1"/>
        <v>259</v>
      </c>
      <c r="J36" s="51">
        <v>255</v>
      </c>
      <c r="K36" s="51">
        <v>172</v>
      </c>
      <c r="L36" s="51">
        <v>87</v>
      </c>
      <c r="M36" s="41">
        <f t="shared" si="2"/>
        <v>4</v>
      </c>
      <c r="N36" s="52">
        <f t="shared" si="3"/>
        <v>8931.03448275862</v>
      </c>
      <c r="O36" s="53">
        <v>0.029</v>
      </c>
    </row>
    <row r="37" spans="1:15" ht="13.5" customHeight="1">
      <c r="A37" s="3"/>
      <c r="B37" s="35"/>
      <c r="C37" s="95" t="s">
        <v>35</v>
      </c>
      <c r="D37" s="95"/>
      <c r="E37" s="47"/>
      <c r="F37" s="54">
        <v>519</v>
      </c>
      <c r="G37" s="55">
        <v>528</v>
      </c>
      <c r="H37" s="50">
        <f t="shared" si="0"/>
        <v>-9</v>
      </c>
      <c r="I37" s="51">
        <f t="shared" si="1"/>
        <v>970</v>
      </c>
      <c r="J37" s="51">
        <v>992</v>
      </c>
      <c r="K37" s="51">
        <v>489</v>
      </c>
      <c r="L37" s="51">
        <v>481</v>
      </c>
      <c r="M37" s="41">
        <f t="shared" si="2"/>
        <v>-22</v>
      </c>
      <c r="N37" s="52">
        <f t="shared" si="3"/>
        <v>15901.639344262296</v>
      </c>
      <c r="O37" s="53">
        <v>0.061</v>
      </c>
    </row>
    <row r="38" spans="1:15" ht="13.5">
      <c r="A38" s="3"/>
      <c r="B38" s="35"/>
      <c r="C38" s="47" t="s">
        <v>36</v>
      </c>
      <c r="D38" s="47" t="s">
        <v>22</v>
      </c>
      <c r="E38" s="15"/>
      <c r="F38" s="54">
        <v>1199</v>
      </c>
      <c r="G38" s="55">
        <v>1202</v>
      </c>
      <c r="H38" s="50">
        <f t="shared" si="0"/>
        <v>-3</v>
      </c>
      <c r="I38" s="51">
        <f t="shared" si="1"/>
        <v>2300</v>
      </c>
      <c r="J38" s="51">
        <v>2339</v>
      </c>
      <c r="K38" s="51">
        <v>1154</v>
      </c>
      <c r="L38" s="51">
        <v>1146</v>
      </c>
      <c r="M38" s="41">
        <f t="shared" si="2"/>
        <v>-39</v>
      </c>
      <c r="N38" s="52">
        <f t="shared" si="3"/>
        <v>13294.797687861274</v>
      </c>
      <c r="O38" s="53">
        <v>0.173</v>
      </c>
    </row>
    <row r="39" spans="1:15" ht="13.5">
      <c r="A39" s="3"/>
      <c r="B39" s="35"/>
      <c r="C39" s="47" t="s">
        <v>36</v>
      </c>
      <c r="D39" s="47" t="s">
        <v>23</v>
      </c>
      <c r="E39" s="15"/>
      <c r="F39" s="54">
        <v>1239</v>
      </c>
      <c r="G39" s="55">
        <v>1189</v>
      </c>
      <c r="H39" s="50">
        <f t="shared" si="0"/>
        <v>50</v>
      </c>
      <c r="I39" s="51">
        <f t="shared" si="1"/>
        <v>2219</v>
      </c>
      <c r="J39" s="51">
        <v>2120</v>
      </c>
      <c r="K39" s="51">
        <v>1100</v>
      </c>
      <c r="L39" s="51">
        <v>1119</v>
      </c>
      <c r="M39" s="41">
        <f t="shared" si="2"/>
        <v>99</v>
      </c>
      <c r="N39" s="52">
        <f t="shared" si="3"/>
        <v>13530.487804878048</v>
      </c>
      <c r="O39" s="53">
        <v>0.164</v>
      </c>
    </row>
    <row r="40" spans="1:15" ht="13.5">
      <c r="A40" s="3"/>
      <c r="B40" s="35"/>
      <c r="C40" s="47" t="s">
        <v>36</v>
      </c>
      <c r="D40" s="47" t="s">
        <v>24</v>
      </c>
      <c r="E40" s="15"/>
      <c r="F40" s="54">
        <v>827</v>
      </c>
      <c r="G40" s="55">
        <v>790</v>
      </c>
      <c r="H40" s="50">
        <f t="shared" si="0"/>
        <v>37</v>
      </c>
      <c r="I40" s="51">
        <f t="shared" si="1"/>
        <v>1378</v>
      </c>
      <c r="J40" s="51">
        <v>1356</v>
      </c>
      <c r="K40" s="51">
        <v>694</v>
      </c>
      <c r="L40" s="51">
        <v>684</v>
      </c>
      <c r="M40" s="41">
        <f t="shared" si="2"/>
        <v>22</v>
      </c>
      <c r="N40" s="52">
        <f t="shared" si="3"/>
        <v>10765.625</v>
      </c>
      <c r="O40" s="53">
        <v>0.128</v>
      </c>
    </row>
    <row r="41" spans="1:15" ht="13.5">
      <c r="A41" s="3"/>
      <c r="B41" s="35"/>
      <c r="C41" s="47" t="s">
        <v>36</v>
      </c>
      <c r="D41" s="47" t="s">
        <v>25</v>
      </c>
      <c r="E41" s="15"/>
      <c r="F41" s="54">
        <v>1580</v>
      </c>
      <c r="G41" s="55">
        <v>1546</v>
      </c>
      <c r="H41" s="50">
        <f t="shared" si="0"/>
        <v>34</v>
      </c>
      <c r="I41" s="51">
        <f t="shared" si="1"/>
        <v>2683</v>
      </c>
      <c r="J41" s="51">
        <v>2677</v>
      </c>
      <c r="K41" s="51">
        <v>1302</v>
      </c>
      <c r="L41" s="51">
        <v>1381</v>
      </c>
      <c r="M41" s="41">
        <f t="shared" si="2"/>
        <v>6</v>
      </c>
      <c r="N41" s="52">
        <f t="shared" si="3"/>
        <v>14905.555555555557</v>
      </c>
      <c r="O41" s="53">
        <v>0.18</v>
      </c>
    </row>
    <row r="42" spans="1:15" ht="13.5">
      <c r="A42" s="3"/>
      <c r="B42" s="35"/>
      <c r="C42" s="47" t="s">
        <v>37</v>
      </c>
      <c r="D42" s="47" t="s">
        <v>22</v>
      </c>
      <c r="E42" s="15"/>
      <c r="F42" s="54">
        <v>2004</v>
      </c>
      <c r="G42" s="55">
        <v>1968</v>
      </c>
      <c r="H42" s="50">
        <f t="shared" si="0"/>
        <v>36</v>
      </c>
      <c r="I42" s="51">
        <f t="shared" si="1"/>
        <v>3944</v>
      </c>
      <c r="J42" s="51">
        <v>3852</v>
      </c>
      <c r="K42" s="51">
        <v>1982</v>
      </c>
      <c r="L42" s="51">
        <v>1962</v>
      </c>
      <c r="M42" s="41">
        <f t="shared" si="2"/>
        <v>92</v>
      </c>
      <c r="N42" s="52">
        <f t="shared" si="3"/>
        <v>14607.407407407407</v>
      </c>
      <c r="O42" s="53">
        <v>0.27</v>
      </c>
    </row>
    <row r="43" spans="1:15" ht="13.5">
      <c r="A43" s="3"/>
      <c r="B43" s="35"/>
      <c r="C43" s="47" t="s">
        <v>37</v>
      </c>
      <c r="D43" s="47" t="s">
        <v>23</v>
      </c>
      <c r="E43" s="15"/>
      <c r="F43" s="54">
        <v>1554</v>
      </c>
      <c r="G43" s="55">
        <v>1541</v>
      </c>
      <c r="H43" s="50">
        <f t="shared" si="0"/>
        <v>13</v>
      </c>
      <c r="I43" s="51">
        <f t="shared" si="1"/>
        <v>2871</v>
      </c>
      <c r="J43" s="51">
        <v>2863</v>
      </c>
      <c r="K43" s="51">
        <v>1488</v>
      </c>
      <c r="L43" s="51">
        <v>1383</v>
      </c>
      <c r="M43" s="41">
        <f t="shared" si="2"/>
        <v>8</v>
      </c>
      <c r="N43" s="52">
        <f t="shared" si="3"/>
        <v>10793.233082706767</v>
      </c>
      <c r="O43" s="53">
        <v>0.266</v>
      </c>
    </row>
    <row r="44" spans="1:15" ht="13.5">
      <c r="A44" s="3"/>
      <c r="B44" s="35"/>
      <c r="C44" s="47" t="s">
        <v>37</v>
      </c>
      <c r="D44" s="47" t="s">
        <v>24</v>
      </c>
      <c r="E44" s="15"/>
      <c r="F44" s="54">
        <v>1199</v>
      </c>
      <c r="G44" s="55">
        <v>1211</v>
      </c>
      <c r="H44" s="50">
        <f t="shared" si="0"/>
        <v>-12</v>
      </c>
      <c r="I44" s="51">
        <f t="shared" si="1"/>
        <v>2279</v>
      </c>
      <c r="J44" s="51">
        <v>2313</v>
      </c>
      <c r="K44" s="51">
        <v>1204</v>
      </c>
      <c r="L44" s="51">
        <v>1075</v>
      </c>
      <c r="M44" s="41">
        <f t="shared" si="2"/>
        <v>-34</v>
      </c>
      <c r="N44" s="52">
        <f t="shared" si="3"/>
        <v>10174.107142857143</v>
      </c>
      <c r="O44" s="53">
        <v>0.224</v>
      </c>
    </row>
    <row r="45" spans="1:15" ht="13.5">
      <c r="A45" s="3"/>
      <c r="B45" s="35"/>
      <c r="C45" s="15"/>
      <c r="D45" s="15"/>
      <c r="E45" s="15"/>
      <c r="F45" s="43"/>
      <c r="G45" s="44"/>
      <c r="H45" s="50"/>
      <c r="I45" s="51"/>
      <c r="J45" s="45"/>
      <c r="K45" s="45"/>
      <c r="L45" s="45"/>
      <c r="M45" s="41"/>
      <c r="N45" s="52"/>
      <c r="O45" s="46"/>
    </row>
    <row r="46" spans="1:15" ht="13.5">
      <c r="A46" s="3"/>
      <c r="B46" s="35"/>
      <c r="C46" s="47" t="s">
        <v>37</v>
      </c>
      <c r="D46" s="47" t="s">
        <v>38</v>
      </c>
      <c r="E46" s="15"/>
      <c r="F46" s="54">
        <v>975</v>
      </c>
      <c r="G46" s="55">
        <v>970</v>
      </c>
      <c r="H46" s="50">
        <f t="shared" si="0"/>
        <v>5</v>
      </c>
      <c r="I46" s="51">
        <f t="shared" si="1"/>
        <v>1792</v>
      </c>
      <c r="J46" s="51">
        <v>1801</v>
      </c>
      <c r="K46" s="51">
        <v>857</v>
      </c>
      <c r="L46" s="51">
        <v>935</v>
      </c>
      <c r="M46" s="41">
        <f t="shared" si="2"/>
        <v>-9</v>
      </c>
      <c r="N46" s="52">
        <f t="shared" si="3"/>
        <v>14933.333333333334</v>
      </c>
      <c r="O46" s="53">
        <v>0.12</v>
      </c>
    </row>
    <row r="47" spans="1:15" ht="13.5" customHeight="1">
      <c r="A47" s="3"/>
      <c r="B47" s="35"/>
      <c r="C47" s="95" t="s">
        <v>39</v>
      </c>
      <c r="D47" s="95"/>
      <c r="E47" s="47"/>
      <c r="F47" s="54">
        <v>75</v>
      </c>
      <c r="G47" s="55">
        <v>77</v>
      </c>
      <c r="H47" s="50">
        <f t="shared" si="0"/>
        <v>-2</v>
      </c>
      <c r="I47" s="51">
        <f t="shared" si="1"/>
        <v>120</v>
      </c>
      <c r="J47" s="51">
        <v>121</v>
      </c>
      <c r="K47" s="51">
        <v>59</v>
      </c>
      <c r="L47" s="51">
        <v>61</v>
      </c>
      <c r="M47" s="41">
        <f t="shared" si="2"/>
        <v>-1</v>
      </c>
      <c r="N47" s="52">
        <f t="shared" si="3"/>
        <v>2857.142857142857</v>
      </c>
      <c r="O47" s="53">
        <v>0.042</v>
      </c>
    </row>
    <row r="48" spans="1:15" ht="13.5" customHeight="1">
      <c r="A48" s="3"/>
      <c r="B48" s="35"/>
      <c r="C48" s="95" t="s">
        <v>40</v>
      </c>
      <c r="D48" s="95"/>
      <c r="E48" s="47"/>
      <c r="F48" s="54">
        <v>217</v>
      </c>
      <c r="G48" s="55">
        <v>219</v>
      </c>
      <c r="H48" s="50">
        <f t="shared" si="0"/>
        <v>-2</v>
      </c>
      <c r="I48" s="51">
        <f t="shared" si="1"/>
        <v>462</v>
      </c>
      <c r="J48" s="51">
        <v>464</v>
      </c>
      <c r="K48" s="51">
        <v>215</v>
      </c>
      <c r="L48" s="51">
        <v>247</v>
      </c>
      <c r="M48" s="41">
        <f t="shared" si="2"/>
        <v>-2</v>
      </c>
      <c r="N48" s="52">
        <f t="shared" si="3"/>
        <v>2581.005586592179</v>
      </c>
      <c r="O48" s="53">
        <v>0.179</v>
      </c>
    </row>
    <row r="49" spans="1:15" ht="13.5" customHeight="1">
      <c r="A49" s="3"/>
      <c r="B49" s="35"/>
      <c r="C49" s="95" t="s">
        <v>41</v>
      </c>
      <c r="D49" s="95"/>
      <c r="E49" s="47"/>
      <c r="F49" s="54">
        <v>248</v>
      </c>
      <c r="G49" s="55">
        <v>245</v>
      </c>
      <c r="H49" s="50">
        <f t="shared" si="0"/>
        <v>3</v>
      </c>
      <c r="I49" s="51">
        <f t="shared" si="1"/>
        <v>404</v>
      </c>
      <c r="J49" s="51">
        <v>405</v>
      </c>
      <c r="K49" s="51">
        <v>192</v>
      </c>
      <c r="L49" s="51">
        <v>212</v>
      </c>
      <c r="M49" s="41">
        <f t="shared" si="2"/>
        <v>-1</v>
      </c>
      <c r="N49" s="52">
        <f t="shared" si="3"/>
        <v>12242.424242424242</v>
      </c>
      <c r="O49" s="53">
        <v>0.033</v>
      </c>
    </row>
    <row r="50" spans="1:15" ht="13.5" customHeight="1">
      <c r="A50" s="3"/>
      <c r="B50" s="35"/>
      <c r="C50" s="95" t="s">
        <v>42</v>
      </c>
      <c r="D50" s="95"/>
      <c r="E50" s="47"/>
      <c r="F50" s="54">
        <v>240</v>
      </c>
      <c r="G50" s="55">
        <v>246</v>
      </c>
      <c r="H50" s="50">
        <f t="shared" si="0"/>
        <v>-6</v>
      </c>
      <c r="I50" s="51">
        <f t="shared" si="1"/>
        <v>325</v>
      </c>
      <c r="J50" s="51">
        <v>330</v>
      </c>
      <c r="K50" s="51">
        <v>174</v>
      </c>
      <c r="L50" s="51">
        <v>151</v>
      </c>
      <c r="M50" s="41">
        <f t="shared" si="2"/>
        <v>-5</v>
      </c>
      <c r="N50" s="52">
        <f t="shared" si="3"/>
        <v>8125</v>
      </c>
      <c r="O50" s="53">
        <v>0.04</v>
      </c>
    </row>
    <row r="51" spans="1:15" ht="13.5" customHeight="1">
      <c r="A51" s="3"/>
      <c r="B51" s="35"/>
      <c r="C51" s="95" t="s">
        <v>43</v>
      </c>
      <c r="D51" s="95"/>
      <c r="E51" s="47"/>
      <c r="F51" s="54">
        <v>547</v>
      </c>
      <c r="G51" s="55">
        <v>543</v>
      </c>
      <c r="H51" s="50">
        <f t="shared" si="0"/>
        <v>4</v>
      </c>
      <c r="I51" s="51">
        <f t="shared" si="1"/>
        <v>820</v>
      </c>
      <c r="J51" s="51">
        <v>816</v>
      </c>
      <c r="K51" s="51">
        <v>401</v>
      </c>
      <c r="L51" s="51">
        <v>419</v>
      </c>
      <c r="M51" s="41">
        <f t="shared" si="2"/>
        <v>4</v>
      </c>
      <c r="N51" s="52">
        <f t="shared" si="3"/>
        <v>22777.77777777778</v>
      </c>
      <c r="O51" s="53">
        <v>0.036</v>
      </c>
    </row>
    <row r="52" spans="1:15" ht="13.5" customHeight="1">
      <c r="A52" s="3"/>
      <c r="B52" s="35"/>
      <c r="C52" s="95" t="s">
        <v>44</v>
      </c>
      <c r="D52" s="95"/>
      <c r="E52" s="47"/>
      <c r="F52" s="54">
        <v>812</v>
      </c>
      <c r="G52" s="55">
        <v>738</v>
      </c>
      <c r="H52" s="50">
        <f t="shared" si="0"/>
        <v>74</v>
      </c>
      <c r="I52" s="51">
        <f t="shared" si="1"/>
        <v>1453</v>
      </c>
      <c r="J52" s="51">
        <v>1321</v>
      </c>
      <c r="K52" s="51">
        <v>752</v>
      </c>
      <c r="L52" s="51">
        <v>701</v>
      </c>
      <c r="M52" s="41">
        <f t="shared" si="2"/>
        <v>132</v>
      </c>
      <c r="N52" s="52">
        <f t="shared" si="3"/>
        <v>13579.43925233645</v>
      </c>
      <c r="O52" s="53">
        <v>0.107</v>
      </c>
    </row>
    <row r="53" spans="1:15" ht="13.5" customHeight="1">
      <c r="A53" s="3"/>
      <c r="B53" s="35"/>
      <c r="C53" s="95" t="s">
        <v>45</v>
      </c>
      <c r="D53" s="95"/>
      <c r="E53" s="47"/>
      <c r="F53" s="54">
        <v>1244</v>
      </c>
      <c r="G53" s="55">
        <v>1237</v>
      </c>
      <c r="H53" s="50">
        <f t="shared" si="0"/>
        <v>7</v>
      </c>
      <c r="I53" s="51">
        <f t="shared" si="1"/>
        <v>2469</v>
      </c>
      <c r="J53" s="51">
        <v>2468</v>
      </c>
      <c r="K53" s="51">
        <v>1251</v>
      </c>
      <c r="L53" s="51">
        <v>1218</v>
      </c>
      <c r="M53" s="41">
        <f t="shared" si="2"/>
        <v>1</v>
      </c>
      <c r="N53" s="52">
        <f t="shared" si="3"/>
        <v>11591.549295774648</v>
      </c>
      <c r="O53" s="53">
        <v>0.213</v>
      </c>
    </row>
    <row r="54" spans="1:15" ht="13.5" customHeight="1">
      <c r="A54" s="3"/>
      <c r="B54" s="35"/>
      <c r="C54" s="95" t="s">
        <v>46</v>
      </c>
      <c r="D54" s="95"/>
      <c r="E54" s="47"/>
      <c r="F54" s="54">
        <v>1402</v>
      </c>
      <c r="G54" s="55">
        <v>1412</v>
      </c>
      <c r="H54" s="50">
        <f t="shared" si="0"/>
        <v>-10</v>
      </c>
      <c r="I54" s="51">
        <f t="shared" si="1"/>
        <v>2837</v>
      </c>
      <c r="J54" s="51">
        <v>2850</v>
      </c>
      <c r="K54" s="51">
        <v>1414</v>
      </c>
      <c r="L54" s="51">
        <v>1423</v>
      </c>
      <c r="M54" s="41">
        <f t="shared" si="2"/>
        <v>-13</v>
      </c>
      <c r="N54" s="52">
        <f t="shared" si="3"/>
        <v>10168.458781362006</v>
      </c>
      <c r="O54" s="53">
        <v>0.279</v>
      </c>
    </row>
    <row r="55" spans="1:15" ht="13.5" customHeight="1">
      <c r="A55" s="3"/>
      <c r="B55" s="35"/>
      <c r="C55" s="95" t="s">
        <v>47</v>
      </c>
      <c r="D55" s="95"/>
      <c r="E55" s="47"/>
      <c r="F55" s="54">
        <v>420</v>
      </c>
      <c r="G55" s="55">
        <v>434</v>
      </c>
      <c r="H55" s="50">
        <f t="shared" si="0"/>
        <v>-14</v>
      </c>
      <c r="I55" s="51">
        <f t="shared" si="1"/>
        <v>685</v>
      </c>
      <c r="J55" s="51">
        <v>704</v>
      </c>
      <c r="K55" s="51">
        <v>347</v>
      </c>
      <c r="L55" s="51">
        <v>338</v>
      </c>
      <c r="M55" s="41">
        <f t="shared" si="2"/>
        <v>-19</v>
      </c>
      <c r="N55" s="52">
        <f t="shared" si="3"/>
        <v>15568.18181818182</v>
      </c>
      <c r="O55" s="53">
        <v>0.044</v>
      </c>
    </row>
    <row r="56" spans="1:15" ht="13.5">
      <c r="A56" s="3"/>
      <c r="B56" s="35"/>
      <c r="C56" s="15"/>
      <c r="D56" s="15"/>
      <c r="E56" s="15"/>
      <c r="F56" s="43"/>
      <c r="G56" s="44"/>
      <c r="H56" s="50"/>
      <c r="I56" s="51"/>
      <c r="J56" s="45"/>
      <c r="K56" s="45"/>
      <c r="L56" s="45"/>
      <c r="M56" s="41"/>
      <c r="N56" s="52"/>
      <c r="O56" s="46"/>
    </row>
    <row r="57" spans="1:15" ht="13.5" customHeight="1">
      <c r="A57" s="3"/>
      <c r="B57" s="35"/>
      <c r="C57" s="95" t="s">
        <v>48</v>
      </c>
      <c r="D57" s="95"/>
      <c r="E57" s="47"/>
      <c r="F57" s="54">
        <v>349</v>
      </c>
      <c r="G57" s="55">
        <v>355</v>
      </c>
      <c r="H57" s="50">
        <f t="shared" si="0"/>
        <v>-6</v>
      </c>
      <c r="I57" s="51">
        <f t="shared" si="1"/>
        <v>542</v>
      </c>
      <c r="J57" s="51">
        <v>561</v>
      </c>
      <c r="K57" s="51">
        <v>288</v>
      </c>
      <c r="L57" s="51">
        <v>254</v>
      </c>
      <c r="M57" s="41">
        <f t="shared" si="2"/>
        <v>-19</v>
      </c>
      <c r="N57" s="52">
        <f t="shared" si="3"/>
        <v>13897.435897435897</v>
      </c>
      <c r="O57" s="53">
        <v>0.039</v>
      </c>
    </row>
    <row r="58" spans="1:15" ht="13.5" customHeight="1">
      <c r="A58" s="3"/>
      <c r="B58" s="35"/>
      <c r="C58" s="95" t="s">
        <v>49</v>
      </c>
      <c r="D58" s="95"/>
      <c r="E58" s="47"/>
      <c r="F58" s="54">
        <v>853</v>
      </c>
      <c r="G58" s="55">
        <v>844</v>
      </c>
      <c r="H58" s="50">
        <f t="shared" si="0"/>
        <v>9</v>
      </c>
      <c r="I58" s="51">
        <f t="shared" si="1"/>
        <v>1706</v>
      </c>
      <c r="J58" s="51">
        <v>1703</v>
      </c>
      <c r="K58" s="51">
        <v>870</v>
      </c>
      <c r="L58" s="51">
        <v>836</v>
      </c>
      <c r="M58" s="41">
        <f t="shared" si="2"/>
        <v>3</v>
      </c>
      <c r="N58" s="52">
        <f t="shared" si="3"/>
        <v>11006.451612903225</v>
      </c>
      <c r="O58" s="53">
        <v>0.155</v>
      </c>
    </row>
    <row r="59" spans="1:15" ht="13.5">
      <c r="A59" s="3"/>
      <c r="B59" s="35"/>
      <c r="C59" s="47" t="s">
        <v>50</v>
      </c>
      <c r="D59" s="47" t="s">
        <v>22</v>
      </c>
      <c r="E59" s="15"/>
      <c r="F59" s="54">
        <v>932</v>
      </c>
      <c r="G59" s="55">
        <v>934</v>
      </c>
      <c r="H59" s="50">
        <f t="shared" si="0"/>
        <v>-2</v>
      </c>
      <c r="I59" s="51">
        <f t="shared" si="1"/>
        <v>2087</v>
      </c>
      <c r="J59" s="51">
        <v>2089</v>
      </c>
      <c r="K59" s="51">
        <v>1025</v>
      </c>
      <c r="L59" s="51">
        <v>1062</v>
      </c>
      <c r="M59" s="41">
        <f t="shared" si="2"/>
        <v>-2</v>
      </c>
      <c r="N59" s="52">
        <f t="shared" si="3"/>
        <v>12063.583815028902</v>
      </c>
      <c r="O59" s="53">
        <v>0.173</v>
      </c>
    </row>
    <row r="60" spans="1:15" ht="13.5">
      <c r="A60" s="3"/>
      <c r="B60" s="35"/>
      <c r="C60" s="47" t="s">
        <v>50</v>
      </c>
      <c r="D60" s="47" t="s">
        <v>23</v>
      </c>
      <c r="E60" s="15"/>
      <c r="F60" s="54">
        <v>944</v>
      </c>
      <c r="G60" s="55">
        <v>926</v>
      </c>
      <c r="H60" s="50">
        <f t="shared" si="0"/>
        <v>18</v>
      </c>
      <c r="I60" s="51">
        <f t="shared" si="1"/>
        <v>2151</v>
      </c>
      <c r="J60" s="51">
        <v>2121</v>
      </c>
      <c r="K60" s="51">
        <v>1059</v>
      </c>
      <c r="L60" s="51">
        <v>1092</v>
      </c>
      <c r="M60" s="41">
        <f t="shared" si="2"/>
        <v>30</v>
      </c>
      <c r="N60" s="52">
        <f t="shared" si="3"/>
        <v>6916.3987138263665</v>
      </c>
      <c r="O60" s="53">
        <v>0.311</v>
      </c>
    </row>
    <row r="61" spans="1:15" ht="13.5">
      <c r="A61" s="3"/>
      <c r="B61" s="35"/>
      <c r="C61" s="47" t="s">
        <v>50</v>
      </c>
      <c r="D61" s="47" t="s">
        <v>24</v>
      </c>
      <c r="E61" s="15"/>
      <c r="F61" s="54">
        <v>1229</v>
      </c>
      <c r="G61" s="55">
        <v>1195</v>
      </c>
      <c r="H61" s="50">
        <f t="shared" si="0"/>
        <v>34</v>
      </c>
      <c r="I61" s="51">
        <f t="shared" si="1"/>
        <v>2782</v>
      </c>
      <c r="J61" s="51">
        <v>2765</v>
      </c>
      <c r="K61" s="51">
        <v>1402</v>
      </c>
      <c r="L61" s="51">
        <v>1380</v>
      </c>
      <c r="M61" s="41">
        <f t="shared" si="2"/>
        <v>17</v>
      </c>
      <c r="N61" s="52">
        <f t="shared" si="3"/>
        <v>10577.946768060836</v>
      </c>
      <c r="O61" s="53">
        <v>0.263</v>
      </c>
    </row>
    <row r="62" spans="1:15" ht="13.5">
      <c r="A62" s="3"/>
      <c r="B62" s="35"/>
      <c r="C62" s="47" t="s">
        <v>50</v>
      </c>
      <c r="D62" s="47" t="s">
        <v>25</v>
      </c>
      <c r="E62" s="15"/>
      <c r="F62" s="54">
        <v>1430</v>
      </c>
      <c r="G62" s="55">
        <v>1434</v>
      </c>
      <c r="H62" s="50">
        <f t="shared" si="0"/>
        <v>-4</v>
      </c>
      <c r="I62" s="51">
        <f t="shared" si="1"/>
        <v>2882</v>
      </c>
      <c r="J62" s="51">
        <v>2909</v>
      </c>
      <c r="K62" s="51">
        <v>1408</v>
      </c>
      <c r="L62" s="51">
        <v>1474</v>
      </c>
      <c r="M62" s="41">
        <f t="shared" si="2"/>
        <v>-27</v>
      </c>
      <c r="N62" s="52">
        <f t="shared" si="3"/>
        <v>11909.09090909091</v>
      </c>
      <c r="O62" s="53">
        <v>0.242</v>
      </c>
    </row>
    <row r="63" spans="1:15" ht="13.5" customHeight="1">
      <c r="A63" s="3"/>
      <c r="B63" s="35"/>
      <c r="C63" s="95" t="s">
        <v>51</v>
      </c>
      <c r="D63" s="95"/>
      <c r="E63" s="47"/>
      <c r="F63" s="54">
        <v>2261</v>
      </c>
      <c r="G63" s="55">
        <v>2305</v>
      </c>
      <c r="H63" s="50">
        <f t="shared" si="0"/>
        <v>-44</v>
      </c>
      <c r="I63" s="51">
        <f t="shared" si="1"/>
        <v>4271</v>
      </c>
      <c r="J63" s="51">
        <v>4314</v>
      </c>
      <c r="K63" s="51">
        <v>2048</v>
      </c>
      <c r="L63" s="51">
        <v>2223</v>
      </c>
      <c r="M63" s="41">
        <f t="shared" si="2"/>
        <v>-43</v>
      </c>
      <c r="N63" s="52">
        <f t="shared" si="3"/>
        <v>7640.429338103756</v>
      </c>
      <c r="O63" s="53">
        <v>0.559</v>
      </c>
    </row>
    <row r="64" spans="1:15" ht="13.5">
      <c r="A64" s="3"/>
      <c r="B64" s="35"/>
      <c r="C64" s="47" t="s">
        <v>52</v>
      </c>
      <c r="D64" s="47" t="s">
        <v>22</v>
      </c>
      <c r="E64" s="15"/>
      <c r="F64" s="54">
        <v>1617</v>
      </c>
      <c r="G64" s="55">
        <v>1639</v>
      </c>
      <c r="H64" s="50">
        <f t="shared" si="0"/>
        <v>-22</v>
      </c>
      <c r="I64" s="51">
        <f t="shared" si="1"/>
        <v>3049</v>
      </c>
      <c r="J64" s="51">
        <v>3104</v>
      </c>
      <c r="K64" s="51">
        <v>1529</v>
      </c>
      <c r="L64" s="51">
        <v>1520</v>
      </c>
      <c r="M64" s="41">
        <f t="shared" si="2"/>
        <v>-55</v>
      </c>
      <c r="N64" s="52">
        <f t="shared" si="3"/>
        <v>8711.428571428572</v>
      </c>
      <c r="O64" s="53">
        <v>0.35</v>
      </c>
    </row>
    <row r="65" spans="1:15" ht="13.5">
      <c r="A65" s="3"/>
      <c r="B65" s="35"/>
      <c r="C65" s="47" t="s">
        <v>52</v>
      </c>
      <c r="D65" s="47" t="s">
        <v>23</v>
      </c>
      <c r="E65" s="15"/>
      <c r="F65" s="54">
        <v>864</v>
      </c>
      <c r="G65" s="55">
        <v>869</v>
      </c>
      <c r="H65" s="50">
        <f t="shared" si="0"/>
        <v>-5</v>
      </c>
      <c r="I65" s="51">
        <f t="shared" si="1"/>
        <v>2050</v>
      </c>
      <c r="J65" s="51">
        <v>2082</v>
      </c>
      <c r="K65" s="51">
        <v>1069</v>
      </c>
      <c r="L65" s="51">
        <v>981</v>
      </c>
      <c r="M65" s="41">
        <f t="shared" si="2"/>
        <v>-32</v>
      </c>
      <c r="N65" s="52">
        <f t="shared" si="3"/>
        <v>6327.16049382716</v>
      </c>
      <c r="O65" s="53">
        <v>0.324</v>
      </c>
    </row>
    <row r="66" spans="1:15" ht="13.5">
      <c r="A66" s="3"/>
      <c r="B66" s="35"/>
      <c r="C66" s="47" t="s">
        <v>52</v>
      </c>
      <c r="D66" s="47" t="s">
        <v>24</v>
      </c>
      <c r="E66" s="15"/>
      <c r="F66" s="54">
        <v>444</v>
      </c>
      <c r="G66" s="55">
        <v>437</v>
      </c>
      <c r="H66" s="50">
        <f t="shared" si="0"/>
        <v>7</v>
      </c>
      <c r="I66" s="51">
        <f t="shared" si="1"/>
        <v>1054</v>
      </c>
      <c r="J66" s="51">
        <v>1068</v>
      </c>
      <c r="K66" s="51">
        <v>543</v>
      </c>
      <c r="L66" s="51">
        <v>511</v>
      </c>
      <c r="M66" s="41">
        <f t="shared" si="2"/>
        <v>-14</v>
      </c>
      <c r="N66" s="52">
        <f t="shared" si="3"/>
        <v>4769.2307692307695</v>
      </c>
      <c r="O66" s="53">
        <v>0.221</v>
      </c>
    </row>
    <row r="67" spans="1:15" ht="13.5">
      <c r="A67" s="3"/>
      <c r="B67" s="35"/>
      <c r="C67" s="47"/>
      <c r="D67" s="15"/>
      <c r="E67" s="15"/>
      <c r="F67" s="43"/>
      <c r="G67" s="44"/>
      <c r="H67" s="50"/>
      <c r="I67" s="51"/>
      <c r="J67" s="45"/>
      <c r="K67" s="45"/>
      <c r="L67" s="45"/>
      <c r="M67" s="41"/>
      <c r="N67" s="52"/>
      <c r="O67" s="46"/>
    </row>
    <row r="68" spans="1:15" ht="13.5">
      <c r="A68" s="3"/>
      <c r="B68" s="35"/>
      <c r="C68" s="47" t="s">
        <v>53</v>
      </c>
      <c r="D68" s="47" t="s">
        <v>22</v>
      </c>
      <c r="E68" s="15"/>
      <c r="F68" s="54">
        <v>721</v>
      </c>
      <c r="G68" s="55">
        <v>735</v>
      </c>
      <c r="H68" s="50">
        <f t="shared" si="0"/>
        <v>-14</v>
      </c>
      <c r="I68" s="51">
        <f t="shared" si="1"/>
        <v>1369</v>
      </c>
      <c r="J68" s="51">
        <v>1399</v>
      </c>
      <c r="K68" s="51">
        <v>710</v>
      </c>
      <c r="L68" s="51">
        <v>659</v>
      </c>
      <c r="M68" s="41">
        <f t="shared" si="2"/>
        <v>-30</v>
      </c>
      <c r="N68" s="52">
        <f t="shared" si="3"/>
        <v>6397.196261682243</v>
      </c>
      <c r="O68" s="53">
        <v>0.214</v>
      </c>
    </row>
    <row r="69" spans="1:15" ht="13.5">
      <c r="A69" s="3"/>
      <c r="B69" s="35"/>
      <c r="C69" s="47" t="s">
        <v>53</v>
      </c>
      <c r="D69" s="47" t="s">
        <v>23</v>
      </c>
      <c r="E69" s="15"/>
      <c r="F69" s="54">
        <v>941</v>
      </c>
      <c r="G69" s="55">
        <v>908</v>
      </c>
      <c r="H69" s="50">
        <f t="shared" si="0"/>
        <v>33</v>
      </c>
      <c r="I69" s="51">
        <f t="shared" si="1"/>
        <v>1611</v>
      </c>
      <c r="J69" s="51">
        <v>1584</v>
      </c>
      <c r="K69" s="51">
        <v>860</v>
      </c>
      <c r="L69" s="51">
        <v>751</v>
      </c>
      <c r="M69" s="41">
        <f t="shared" si="2"/>
        <v>27</v>
      </c>
      <c r="N69" s="52">
        <f t="shared" si="3"/>
        <v>4823.353293413174</v>
      </c>
      <c r="O69" s="53">
        <v>0.334</v>
      </c>
    </row>
    <row r="70" spans="1:15" ht="13.5">
      <c r="A70" s="3"/>
      <c r="B70" s="35"/>
      <c r="C70" s="47" t="s">
        <v>53</v>
      </c>
      <c r="D70" s="47" t="s">
        <v>24</v>
      </c>
      <c r="E70" s="15"/>
      <c r="F70" s="54">
        <v>1500</v>
      </c>
      <c r="G70" s="55">
        <v>1521</v>
      </c>
      <c r="H70" s="50">
        <f t="shared" si="0"/>
        <v>-21</v>
      </c>
      <c r="I70" s="51">
        <f t="shared" si="1"/>
        <v>2852</v>
      </c>
      <c r="J70" s="51">
        <v>2949</v>
      </c>
      <c r="K70" s="51">
        <v>1235</v>
      </c>
      <c r="L70" s="51">
        <v>1617</v>
      </c>
      <c r="M70" s="41">
        <f t="shared" si="2"/>
        <v>-97</v>
      </c>
      <c r="N70" s="52">
        <f t="shared" si="3"/>
        <v>11011.58301158301</v>
      </c>
      <c r="O70" s="53">
        <v>0.259</v>
      </c>
    </row>
    <row r="71" spans="1:15" ht="6.75" customHeight="1">
      <c r="A71" s="3"/>
      <c r="B71" s="35"/>
      <c r="C71" s="35"/>
      <c r="D71" s="35"/>
      <c r="E71" s="35"/>
      <c r="F71" s="56"/>
      <c r="G71" s="57"/>
      <c r="H71" s="58"/>
      <c r="I71" s="57"/>
      <c r="J71" s="57"/>
      <c r="K71" s="57"/>
      <c r="L71" s="57"/>
      <c r="M71" s="58"/>
      <c r="N71" s="57"/>
      <c r="O71" s="59"/>
    </row>
    <row r="72" spans="1:15" ht="18" customHeight="1">
      <c r="A72" s="125" t="s">
        <v>54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1:13" s="61" customFormat="1" ht="13.5" customHeight="1">
      <c r="A73" s="60" t="s">
        <v>55</v>
      </c>
      <c r="B73" s="60"/>
      <c r="C73" s="60"/>
      <c r="D73" s="60"/>
      <c r="E73" s="60"/>
      <c r="F73" s="60"/>
      <c r="G73" s="60"/>
      <c r="H73" s="60"/>
      <c r="I73" s="60"/>
      <c r="J73" s="60"/>
      <c r="L73" s="62"/>
      <c r="M73" s="62"/>
    </row>
    <row r="74" spans="1:26" ht="13.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22"/>
      <c r="L74" s="2"/>
      <c r="M74" s="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15" ht="18" customHeight="1">
      <c r="A75" s="105" t="s">
        <v>56</v>
      </c>
      <c r="B75" s="106"/>
      <c r="C75" s="106"/>
      <c r="D75" s="106"/>
      <c r="E75" s="106"/>
      <c r="F75" s="106"/>
      <c r="G75" s="106"/>
      <c r="H75" s="107"/>
      <c r="I75" s="107"/>
      <c r="J75" s="107"/>
      <c r="K75" s="107"/>
      <c r="L75" s="107"/>
      <c r="M75" s="107"/>
      <c r="N75" s="108"/>
      <c r="O75" s="108"/>
    </row>
    <row r="76" spans="1:5" ht="18" customHeight="1">
      <c r="A76" s="3"/>
      <c r="B76" s="3"/>
      <c r="C76" s="64"/>
      <c r="D76" s="64"/>
      <c r="E76" s="64"/>
    </row>
    <row r="77" spans="1:5" ht="4.5" customHeight="1" thickBot="1">
      <c r="A77" s="3"/>
      <c r="B77" s="3"/>
      <c r="C77" s="3"/>
      <c r="D77" s="3"/>
      <c r="E77" s="3"/>
    </row>
    <row r="78" spans="1:26" s="2" customFormat="1" ht="14.25" customHeight="1">
      <c r="A78" s="7"/>
      <c r="B78" s="109" t="s">
        <v>2</v>
      </c>
      <c r="C78" s="109"/>
      <c r="D78" s="109"/>
      <c r="E78" s="8"/>
      <c r="F78" s="112" t="s">
        <v>3</v>
      </c>
      <c r="G78" s="113" t="s">
        <v>4</v>
      </c>
      <c r="H78" s="114" t="s">
        <v>5</v>
      </c>
      <c r="I78" s="112" t="s">
        <v>6</v>
      </c>
      <c r="J78" s="112"/>
      <c r="K78" s="116"/>
      <c r="L78" s="116"/>
      <c r="M78" s="116"/>
      <c r="N78" s="117" t="s">
        <v>7</v>
      </c>
      <c r="O78" s="97" t="s">
        <v>8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" customFormat="1" ht="14.25" customHeight="1">
      <c r="A79" s="9"/>
      <c r="B79" s="110"/>
      <c r="C79" s="110"/>
      <c r="D79" s="110"/>
      <c r="E79" s="10"/>
      <c r="F79" s="100"/>
      <c r="G79" s="100"/>
      <c r="H79" s="115"/>
      <c r="I79" s="100"/>
      <c r="J79" s="100"/>
      <c r="K79" s="100"/>
      <c r="L79" s="100"/>
      <c r="M79" s="100"/>
      <c r="N79" s="118"/>
      <c r="O79" s="9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2" customFormat="1" ht="14.25" customHeight="1">
      <c r="A80" s="9"/>
      <c r="B80" s="110"/>
      <c r="C80" s="110"/>
      <c r="D80" s="110"/>
      <c r="E80" s="10"/>
      <c r="F80" s="100"/>
      <c r="G80" s="100"/>
      <c r="H80" s="115"/>
      <c r="I80" s="99" t="s">
        <v>9</v>
      </c>
      <c r="J80" s="101" t="s">
        <v>10</v>
      </c>
      <c r="K80" s="99" t="s">
        <v>11</v>
      </c>
      <c r="L80" s="99" t="s">
        <v>12</v>
      </c>
      <c r="M80" s="99" t="s">
        <v>13</v>
      </c>
      <c r="N80" s="118"/>
      <c r="O80" s="9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2" customFormat="1" ht="14.25" customHeight="1">
      <c r="A81" s="11"/>
      <c r="B81" s="111"/>
      <c r="C81" s="111"/>
      <c r="D81" s="111"/>
      <c r="E81" s="12"/>
      <c r="F81" s="100"/>
      <c r="G81" s="100"/>
      <c r="H81" s="102"/>
      <c r="I81" s="100"/>
      <c r="J81" s="102"/>
      <c r="K81" s="100"/>
      <c r="L81" s="100"/>
      <c r="M81" s="100"/>
      <c r="N81" s="119"/>
      <c r="O81" s="9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15" ht="6.75" customHeight="1">
      <c r="A82" s="3"/>
      <c r="B82" s="13"/>
      <c r="C82" s="14"/>
      <c r="D82" s="14"/>
      <c r="E82" s="68"/>
      <c r="F82" s="17"/>
      <c r="G82" s="17"/>
      <c r="H82" s="18"/>
      <c r="I82" s="17"/>
      <c r="J82" s="17"/>
      <c r="K82" s="17"/>
      <c r="L82" s="17"/>
      <c r="M82" s="18"/>
      <c r="N82" s="17"/>
      <c r="O82" s="19"/>
    </row>
    <row r="83" spans="1:15" ht="13.5">
      <c r="A83" s="69"/>
      <c r="B83" s="70"/>
      <c r="C83" s="71" t="s">
        <v>57</v>
      </c>
      <c r="D83" s="71" t="s">
        <v>22</v>
      </c>
      <c r="E83" s="72"/>
      <c r="F83" s="54">
        <v>928</v>
      </c>
      <c r="G83" s="55">
        <v>950</v>
      </c>
      <c r="H83" s="50">
        <f aca="true" t="shared" si="4" ref="H83:H98">F83-G83</f>
        <v>-22</v>
      </c>
      <c r="I83" s="51">
        <f>K83+L83</f>
        <v>1758</v>
      </c>
      <c r="J83" s="51">
        <v>1816</v>
      </c>
      <c r="K83" s="55">
        <v>903</v>
      </c>
      <c r="L83" s="55">
        <v>855</v>
      </c>
      <c r="M83" s="41">
        <f aca="true" t="shared" si="5" ref="M83:M98">I83-J83</f>
        <v>-58</v>
      </c>
      <c r="N83" s="52">
        <f aca="true" t="shared" si="6" ref="N83:N98">I83/O83</f>
        <v>8027.397260273972</v>
      </c>
      <c r="O83" s="53">
        <v>0.219</v>
      </c>
    </row>
    <row r="84" spans="1:15" ht="13.5">
      <c r="A84" s="69"/>
      <c r="B84" s="70"/>
      <c r="C84" s="71" t="s">
        <v>57</v>
      </c>
      <c r="D84" s="71" t="s">
        <v>23</v>
      </c>
      <c r="E84" s="72"/>
      <c r="F84" s="54">
        <v>787</v>
      </c>
      <c r="G84" s="55">
        <v>795</v>
      </c>
      <c r="H84" s="50">
        <f t="shared" si="4"/>
        <v>-8</v>
      </c>
      <c r="I84" s="51">
        <f aca="true" t="shared" si="7" ref="I84:I98">K84+L84</f>
        <v>1450</v>
      </c>
      <c r="J84" s="51">
        <v>1472</v>
      </c>
      <c r="K84" s="55">
        <v>788</v>
      </c>
      <c r="L84" s="55">
        <v>662</v>
      </c>
      <c r="M84" s="41">
        <f t="shared" si="5"/>
        <v>-22</v>
      </c>
      <c r="N84" s="52">
        <f t="shared" si="6"/>
        <v>6277.0562770562765</v>
      </c>
      <c r="O84" s="53">
        <v>0.231</v>
      </c>
    </row>
    <row r="85" spans="1:15" ht="13.5">
      <c r="A85" s="69"/>
      <c r="B85" s="70"/>
      <c r="C85" s="71" t="s">
        <v>57</v>
      </c>
      <c r="D85" s="71" t="s">
        <v>24</v>
      </c>
      <c r="E85" s="72"/>
      <c r="F85" s="54">
        <v>604</v>
      </c>
      <c r="G85" s="55">
        <v>589</v>
      </c>
      <c r="H85" s="50">
        <f t="shared" si="4"/>
        <v>15</v>
      </c>
      <c r="I85" s="51">
        <f t="shared" si="7"/>
        <v>1272</v>
      </c>
      <c r="J85" s="51">
        <v>1276</v>
      </c>
      <c r="K85" s="55">
        <v>642</v>
      </c>
      <c r="L85" s="55">
        <v>630</v>
      </c>
      <c r="M85" s="41">
        <f t="shared" si="5"/>
        <v>-4</v>
      </c>
      <c r="N85" s="52">
        <f t="shared" si="6"/>
        <v>8594.594594594595</v>
      </c>
      <c r="O85" s="53">
        <v>0.148</v>
      </c>
    </row>
    <row r="86" spans="1:15" ht="13.5">
      <c r="A86" s="69"/>
      <c r="B86" s="70"/>
      <c r="C86" s="71" t="s">
        <v>57</v>
      </c>
      <c r="D86" s="71" t="s">
        <v>25</v>
      </c>
      <c r="E86" s="72"/>
      <c r="F86" s="54">
        <v>963</v>
      </c>
      <c r="G86" s="55">
        <v>934</v>
      </c>
      <c r="H86" s="50">
        <f t="shared" si="4"/>
        <v>29</v>
      </c>
      <c r="I86" s="51">
        <f t="shared" si="7"/>
        <v>2194</v>
      </c>
      <c r="J86" s="51">
        <v>2143</v>
      </c>
      <c r="K86" s="55">
        <v>1097</v>
      </c>
      <c r="L86" s="55">
        <v>1097</v>
      </c>
      <c r="M86" s="41">
        <f t="shared" si="5"/>
        <v>51</v>
      </c>
      <c r="N86" s="52">
        <f t="shared" si="6"/>
        <v>6359.420289855073</v>
      </c>
      <c r="O86" s="53">
        <v>0.345</v>
      </c>
    </row>
    <row r="87" spans="1:15" ht="13.5">
      <c r="A87" s="69"/>
      <c r="B87" s="70"/>
      <c r="C87" s="71" t="s">
        <v>57</v>
      </c>
      <c r="D87" s="71" t="s">
        <v>58</v>
      </c>
      <c r="E87" s="72"/>
      <c r="F87" s="54">
        <v>721</v>
      </c>
      <c r="G87" s="55">
        <v>712</v>
      </c>
      <c r="H87" s="50">
        <f t="shared" si="4"/>
        <v>9</v>
      </c>
      <c r="I87" s="51">
        <f t="shared" si="7"/>
        <v>1652</v>
      </c>
      <c r="J87" s="51">
        <v>1652</v>
      </c>
      <c r="K87" s="55">
        <v>843</v>
      </c>
      <c r="L87" s="55">
        <v>809</v>
      </c>
      <c r="M87" s="41">
        <f t="shared" si="5"/>
        <v>0</v>
      </c>
      <c r="N87" s="52">
        <f t="shared" si="6"/>
        <v>7648.148148148148</v>
      </c>
      <c r="O87" s="53">
        <v>0.216</v>
      </c>
    </row>
    <row r="88" spans="1:15" ht="13.5">
      <c r="A88" s="69"/>
      <c r="B88" s="70"/>
      <c r="C88" s="71" t="s">
        <v>59</v>
      </c>
      <c r="D88" s="71" t="s">
        <v>22</v>
      </c>
      <c r="E88" s="72"/>
      <c r="F88" s="54">
        <v>1661</v>
      </c>
      <c r="G88" s="55">
        <v>1620</v>
      </c>
      <c r="H88" s="50">
        <f t="shared" si="4"/>
        <v>41</v>
      </c>
      <c r="I88" s="51">
        <f t="shared" si="7"/>
        <v>3450</v>
      </c>
      <c r="J88" s="51">
        <v>3417</v>
      </c>
      <c r="K88" s="55">
        <v>1697</v>
      </c>
      <c r="L88" s="55">
        <v>1753</v>
      </c>
      <c r="M88" s="41">
        <f t="shared" si="5"/>
        <v>33</v>
      </c>
      <c r="N88" s="52">
        <f t="shared" si="6"/>
        <v>7532.751091703057</v>
      </c>
      <c r="O88" s="53">
        <v>0.458</v>
      </c>
    </row>
    <row r="89" spans="1:15" ht="13.5">
      <c r="A89" s="69"/>
      <c r="B89" s="70"/>
      <c r="C89" s="71" t="s">
        <v>59</v>
      </c>
      <c r="D89" s="71" t="s">
        <v>23</v>
      </c>
      <c r="E89" s="72"/>
      <c r="F89" s="54">
        <v>738</v>
      </c>
      <c r="G89" s="55">
        <v>752</v>
      </c>
      <c r="H89" s="50">
        <f t="shared" si="4"/>
        <v>-14</v>
      </c>
      <c r="I89" s="51">
        <f t="shared" si="7"/>
        <v>1484</v>
      </c>
      <c r="J89" s="51">
        <v>1465</v>
      </c>
      <c r="K89" s="55">
        <v>859</v>
      </c>
      <c r="L89" s="55">
        <v>625</v>
      </c>
      <c r="M89" s="41">
        <f t="shared" si="5"/>
        <v>19</v>
      </c>
      <c r="N89" s="52">
        <f t="shared" si="6"/>
        <v>7935.828877005348</v>
      </c>
      <c r="O89" s="53">
        <v>0.187</v>
      </c>
    </row>
    <row r="90" spans="1:15" ht="13.5">
      <c r="A90" s="69"/>
      <c r="B90" s="70"/>
      <c r="C90" s="71" t="s">
        <v>59</v>
      </c>
      <c r="D90" s="71" t="s">
        <v>24</v>
      </c>
      <c r="E90" s="72"/>
      <c r="F90" s="54">
        <v>1185</v>
      </c>
      <c r="G90" s="55">
        <v>1176</v>
      </c>
      <c r="H90" s="50">
        <f t="shared" si="4"/>
        <v>9</v>
      </c>
      <c r="I90" s="51">
        <f t="shared" si="7"/>
        <v>2553</v>
      </c>
      <c r="J90" s="51">
        <v>2568</v>
      </c>
      <c r="K90" s="55">
        <v>1341</v>
      </c>
      <c r="L90" s="55">
        <v>1212</v>
      </c>
      <c r="M90" s="41">
        <f t="shared" si="5"/>
        <v>-15</v>
      </c>
      <c r="N90" s="52">
        <f t="shared" si="6"/>
        <v>8481.72757475083</v>
      </c>
      <c r="O90" s="53">
        <v>0.301</v>
      </c>
    </row>
    <row r="91" spans="1:15" ht="13.5">
      <c r="A91" s="69"/>
      <c r="B91" s="70"/>
      <c r="C91" s="71" t="s">
        <v>59</v>
      </c>
      <c r="D91" s="71" t="s">
        <v>25</v>
      </c>
      <c r="E91" s="72"/>
      <c r="F91" s="54">
        <v>624</v>
      </c>
      <c r="G91" s="55">
        <v>610</v>
      </c>
      <c r="H91" s="50">
        <f t="shared" si="4"/>
        <v>14</v>
      </c>
      <c r="I91" s="51">
        <f t="shared" si="7"/>
        <v>1296</v>
      </c>
      <c r="J91" s="51">
        <v>1268</v>
      </c>
      <c r="K91" s="55">
        <v>633</v>
      </c>
      <c r="L91" s="55">
        <v>663</v>
      </c>
      <c r="M91" s="41">
        <f t="shared" si="5"/>
        <v>28</v>
      </c>
      <c r="N91" s="52">
        <f t="shared" si="6"/>
        <v>6113.207547169812</v>
      </c>
      <c r="O91" s="53">
        <v>0.212</v>
      </c>
    </row>
    <row r="92" spans="1:15" ht="13.5">
      <c r="A92" s="69"/>
      <c r="B92" s="70"/>
      <c r="C92" s="71" t="s">
        <v>59</v>
      </c>
      <c r="D92" s="71" t="s">
        <v>58</v>
      </c>
      <c r="E92" s="72"/>
      <c r="F92" s="54">
        <v>1053</v>
      </c>
      <c r="G92" s="55">
        <v>1035</v>
      </c>
      <c r="H92" s="50">
        <f t="shared" si="4"/>
        <v>18</v>
      </c>
      <c r="I92" s="51">
        <f t="shared" si="7"/>
        <v>2162</v>
      </c>
      <c r="J92" s="51">
        <v>2164</v>
      </c>
      <c r="K92" s="55">
        <v>1093</v>
      </c>
      <c r="L92" s="55">
        <v>1069</v>
      </c>
      <c r="M92" s="41">
        <f t="shared" si="5"/>
        <v>-2</v>
      </c>
      <c r="N92" s="52">
        <f t="shared" si="6"/>
        <v>8860.655737704918</v>
      </c>
      <c r="O92" s="53">
        <v>0.244</v>
      </c>
    </row>
    <row r="93" spans="1:15" ht="13.5">
      <c r="A93" s="69"/>
      <c r="B93" s="70"/>
      <c r="C93" s="71"/>
      <c r="D93" s="70"/>
      <c r="E93" s="70"/>
      <c r="F93" s="43"/>
      <c r="G93" s="44"/>
      <c r="H93" s="50"/>
      <c r="I93" s="51"/>
      <c r="J93" s="45"/>
      <c r="K93" s="44"/>
      <c r="L93" s="44"/>
      <c r="M93" s="41"/>
      <c r="N93" s="52"/>
      <c r="O93" s="46"/>
    </row>
    <row r="94" spans="1:15" ht="13.5">
      <c r="A94" s="69"/>
      <c r="B94" s="70"/>
      <c r="C94" s="71" t="s">
        <v>59</v>
      </c>
      <c r="D94" s="71" t="s">
        <v>60</v>
      </c>
      <c r="E94" s="72"/>
      <c r="F94" s="54">
        <v>1636</v>
      </c>
      <c r="G94" s="55">
        <v>1689</v>
      </c>
      <c r="H94" s="50">
        <f t="shared" si="4"/>
        <v>-53</v>
      </c>
      <c r="I94" s="51">
        <f t="shared" si="7"/>
        <v>3258</v>
      </c>
      <c r="J94" s="51">
        <v>3306</v>
      </c>
      <c r="K94" s="55">
        <v>1718</v>
      </c>
      <c r="L94" s="55">
        <v>1540</v>
      </c>
      <c r="M94" s="41">
        <f t="shared" si="5"/>
        <v>-48</v>
      </c>
      <c r="N94" s="52">
        <f t="shared" si="6"/>
        <v>11553.191489361703</v>
      </c>
      <c r="O94" s="53">
        <v>0.282</v>
      </c>
    </row>
    <row r="95" spans="1:15" ht="13.5">
      <c r="A95" s="69"/>
      <c r="B95" s="70"/>
      <c r="C95" s="71" t="s">
        <v>59</v>
      </c>
      <c r="D95" s="71" t="s">
        <v>61</v>
      </c>
      <c r="E95" s="72"/>
      <c r="F95" s="54">
        <v>944</v>
      </c>
      <c r="G95" s="55">
        <v>954</v>
      </c>
      <c r="H95" s="50">
        <f t="shared" si="4"/>
        <v>-10</v>
      </c>
      <c r="I95" s="51">
        <f t="shared" si="7"/>
        <v>1894</v>
      </c>
      <c r="J95" s="51">
        <v>1919</v>
      </c>
      <c r="K95" s="55">
        <v>962</v>
      </c>
      <c r="L95" s="55">
        <v>932</v>
      </c>
      <c r="M95" s="41">
        <f t="shared" si="5"/>
        <v>-25</v>
      </c>
      <c r="N95" s="52">
        <f t="shared" si="6"/>
        <v>7067.164179104478</v>
      </c>
      <c r="O95" s="53">
        <v>0.268</v>
      </c>
    </row>
    <row r="96" spans="1:15" ht="13.5" customHeight="1">
      <c r="A96" s="69"/>
      <c r="B96" s="70"/>
      <c r="C96" s="103" t="s">
        <v>62</v>
      </c>
      <c r="D96" s="103"/>
      <c r="E96" s="71"/>
      <c r="F96" s="54">
        <v>664</v>
      </c>
      <c r="G96" s="55">
        <v>666</v>
      </c>
      <c r="H96" s="50">
        <f t="shared" si="4"/>
        <v>-2</v>
      </c>
      <c r="I96" s="51">
        <f t="shared" si="7"/>
        <v>1428</v>
      </c>
      <c r="J96" s="51">
        <v>1440</v>
      </c>
      <c r="K96" s="55">
        <v>672</v>
      </c>
      <c r="L96" s="55">
        <v>756</v>
      </c>
      <c r="M96" s="41">
        <f t="shared" si="5"/>
        <v>-12</v>
      </c>
      <c r="N96" s="52">
        <f t="shared" si="6"/>
        <v>9272.727272727272</v>
      </c>
      <c r="O96" s="53">
        <v>0.154</v>
      </c>
    </row>
    <row r="97" spans="1:15" ht="13.5" customHeight="1">
      <c r="A97" s="69"/>
      <c r="B97" s="70"/>
      <c r="C97" s="103" t="s">
        <v>63</v>
      </c>
      <c r="D97" s="103"/>
      <c r="E97" s="71"/>
      <c r="F97" s="54">
        <v>2163</v>
      </c>
      <c r="G97" s="55">
        <v>2156</v>
      </c>
      <c r="H97" s="50">
        <f t="shared" si="4"/>
        <v>7</v>
      </c>
      <c r="I97" s="51">
        <f t="shared" si="7"/>
        <v>4574</v>
      </c>
      <c r="J97" s="51">
        <v>4614</v>
      </c>
      <c r="K97" s="55">
        <v>2414</v>
      </c>
      <c r="L97" s="55">
        <v>2160</v>
      </c>
      <c r="M97" s="41">
        <f t="shared" si="5"/>
        <v>-40</v>
      </c>
      <c r="N97" s="52">
        <f t="shared" si="6"/>
        <v>6806.547619047618</v>
      </c>
      <c r="O97" s="53">
        <v>0.672</v>
      </c>
    </row>
    <row r="98" spans="1:15" ht="13.5" customHeight="1">
      <c r="A98" s="69"/>
      <c r="B98" s="70"/>
      <c r="C98" s="103" t="s">
        <v>64</v>
      </c>
      <c r="D98" s="103"/>
      <c r="E98" s="71"/>
      <c r="F98" s="54">
        <v>609</v>
      </c>
      <c r="G98" s="55">
        <v>602</v>
      </c>
      <c r="H98" s="50">
        <f t="shared" si="4"/>
        <v>7</v>
      </c>
      <c r="I98" s="51">
        <f t="shared" si="7"/>
        <v>1330</v>
      </c>
      <c r="J98" s="51">
        <v>1343</v>
      </c>
      <c r="K98" s="55">
        <v>651</v>
      </c>
      <c r="L98" s="55">
        <v>679</v>
      </c>
      <c r="M98" s="41">
        <f t="shared" si="5"/>
        <v>-13</v>
      </c>
      <c r="N98" s="52">
        <f t="shared" si="6"/>
        <v>9172.41379310345</v>
      </c>
      <c r="O98" s="53">
        <v>0.145</v>
      </c>
    </row>
    <row r="99" spans="1:15" ht="13.5">
      <c r="A99" s="69"/>
      <c r="B99" s="70"/>
      <c r="C99" s="72"/>
      <c r="D99" s="72"/>
      <c r="E99" s="72"/>
      <c r="F99" s="43"/>
      <c r="G99" s="44"/>
      <c r="H99" s="73"/>
      <c r="I99" s="45"/>
      <c r="J99" s="45"/>
      <c r="K99" s="44"/>
      <c r="L99" s="44"/>
      <c r="M99" s="73"/>
      <c r="N99" s="45"/>
      <c r="O99" s="46"/>
    </row>
    <row r="100" spans="1:26" s="34" customFormat="1" ht="13.5" customHeight="1">
      <c r="A100" s="74"/>
      <c r="B100" s="104" t="s">
        <v>65</v>
      </c>
      <c r="C100" s="104"/>
      <c r="D100" s="104"/>
      <c r="E100" s="75"/>
      <c r="F100" s="25">
        <f>SUM(F102:F108)</f>
        <v>9624</v>
      </c>
      <c r="G100" s="26">
        <v>9479</v>
      </c>
      <c r="H100" s="26">
        <f>F100-G100</f>
        <v>145</v>
      </c>
      <c r="I100" s="27">
        <f>K100+L100</f>
        <v>20354</v>
      </c>
      <c r="J100" s="26">
        <v>20123</v>
      </c>
      <c r="K100" s="26">
        <f>SUM(K102:K108)</f>
        <v>10175</v>
      </c>
      <c r="L100" s="26">
        <f>SUM(L102:L108)</f>
        <v>10179</v>
      </c>
      <c r="M100" s="26">
        <f>I100-J100</f>
        <v>231</v>
      </c>
      <c r="N100" s="28">
        <f>I100/O100</f>
        <v>772.7704164926536</v>
      </c>
      <c r="O100" s="29">
        <v>26.339</v>
      </c>
      <c r="P100" s="31"/>
      <c r="Q100" s="31"/>
      <c r="R100" s="33"/>
      <c r="S100" s="31"/>
      <c r="T100" s="33"/>
      <c r="U100" s="33"/>
      <c r="V100" s="33"/>
      <c r="W100" s="33"/>
      <c r="X100" s="33"/>
      <c r="Y100" s="33"/>
      <c r="Z100" s="33"/>
    </row>
    <row r="101" spans="1:15" ht="13.5">
      <c r="A101" s="69"/>
      <c r="B101" s="70"/>
      <c r="C101" s="72"/>
      <c r="D101" s="72"/>
      <c r="E101" s="72"/>
      <c r="F101" s="43"/>
      <c r="G101" s="44"/>
      <c r="H101" s="73"/>
      <c r="I101" s="45"/>
      <c r="J101" s="45"/>
      <c r="K101" s="44"/>
      <c r="L101" s="44"/>
      <c r="M101" s="73"/>
      <c r="N101" s="45"/>
      <c r="O101" s="46"/>
    </row>
    <row r="102" spans="1:15" ht="13.5" customHeight="1">
      <c r="A102" s="69"/>
      <c r="B102" s="70"/>
      <c r="C102" s="103" t="s">
        <v>66</v>
      </c>
      <c r="D102" s="103"/>
      <c r="E102" s="71"/>
      <c r="F102" s="54">
        <v>4819</v>
      </c>
      <c r="G102" s="55">
        <v>4781</v>
      </c>
      <c r="H102" s="50">
        <f aca="true" t="shared" si="8" ref="H102:H108">F102-G102</f>
        <v>38</v>
      </c>
      <c r="I102" s="51">
        <f aca="true" t="shared" si="9" ref="I102:I108">K102+L102</f>
        <v>10714</v>
      </c>
      <c r="J102" s="51">
        <v>10647</v>
      </c>
      <c r="K102" s="55">
        <v>5406</v>
      </c>
      <c r="L102" s="55">
        <v>5308</v>
      </c>
      <c r="M102" s="41">
        <f aca="true" t="shared" si="10" ref="M102:M108">I102-J102</f>
        <v>67</v>
      </c>
      <c r="N102" s="52">
        <f aca="true" t="shared" si="11" ref="N102:N108">I102/O102</f>
        <v>8153.72907153729</v>
      </c>
      <c r="O102" s="53">
        <v>1.314</v>
      </c>
    </row>
    <row r="103" spans="1:15" ht="13.5" customHeight="1">
      <c r="A103" s="69"/>
      <c r="B103" s="70"/>
      <c r="C103" s="103" t="s">
        <v>67</v>
      </c>
      <c r="D103" s="103"/>
      <c r="E103" s="71"/>
      <c r="F103" s="54">
        <v>1697</v>
      </c>
      <c r="G103" s="55">
        <v>1604</v>
      </c>
      <c r="H103" s="50">
        <f t="shared" si="8"/>
        <v>93</v>
      </c>
      <c r="I103" s="51">
        <f t="shared" si="9"/>
        <v>3433</v>
      </c>
      <c r="J103" s="51">
        <v>3255</v>
      </c>
      <c r="K103" s="55">
        <v>1665</v>
      </c>
      <c r="L103" s="55">
        <v>1768</v>
      </c>
      <c r="M103" s="41">
        <f t="shared" si="10"/>
        <v>178</v>
      </c>
      <c r="N103" s="52">
        <f t="shared" si="11"/>
        <v>2382.3733518390004</v>
      </c>
      <c r="O103" s="53">
        <v>1.441</v>
      </c>
    </row>
    <row r="104" spans="1:15" ht="13.5" customHeight="1">
      <c r="A104" s="69"/>
      <c r="B104" s="70"/>
      <c r="C104" s="103" t="s">
        <v>68</v>
      </c>
      <c r="D104" s="103"/>
      <c r="E104" s="71"/>
      <c r="F104" s="54">
        <v>1511</v>
      </c>
      <c r="G104" s="55">
        <v>1501</v>
      </c>
      <c r="H104" s="50">
        <f t="shared" si="8"/>
        <v>10</v>
      </c>
      <c r="I104" s="51">
        <f t="shared" si="9"/>
        <v>3017</v>
      </c>
      <c r="J104" s="51">
        <v>3037</v>
      </c>
      <c r="K104" s="55">
        <v>1555</v>
      </c>
      <c r="L104" s="55">
        <v>1462</v>
      </c>
      <c r="M104" s="41">
        <f t="shared" si="10"/>
        <v>-20</v>
      </c>
      <c r="N104" s="52">
        <f t="shared" si="11"/>
        <v>652.0423600605144</v>
      </c>
      <c r="O104" s="53">
        <v>4.627</v>
      </c>
    </row>
    <row r="105" spans="1:15" ht="13.5" customHeight="1">
      <c r="A105" s="69"/>
      <c r="B105" s="70"/>
      <c r="C105" s="103" t="s">
        <v>69</v>
      </c>
      <c r="D105" s="103"/>
      <c r="E105" s="71"/>
      <c r="F105" s="54">
        <v>251</v>
      </c>
      <c r="G105" s="55">
        <v>246</v>
      </c>
      <c r="H105" s="50">
        <f t="shared" si="8"/>
        <v>5</v>
      </c>
      <c r="I105" s="51">
        <f t="shared" si="9"/>
        <v>422</v>
      </c>
      <c r="J105" s="51">
        <v>420</v>
      </c>
      <c r="K105" s="55">
        <v>191</v>
      </c>
      <c r="L105" s="55">
        <v>231</v>
      </c>
      <c r="M105" s="41">
        <f t="shared" si="10"/>
        <v>2</v>
      </c>
      <c r="N105" s="52">
        <f t="shared" si="11"/>
        <v>48.93888437898644</v>
      </c>
      <c r="O105" s="53">
        <v>8.623</v>
      </c>
    </row>
    <row r="106" spans="1:15" ht="13.5" customHeight="1">
      <c r="A106" s="69"/>
      <c r="B106" s="70"/>
      <c r="C106" s="103" t="s">
        <v>70</v>
      </c>
      <c r="D106" s="103"/>
      <c r="E106" s="71"/>
      <c r="F106" s="54">
        <v>299</v>
      </c>
      <c r="G106" s="55">
        <v>288</v>
      </c>
      <c r="H106" s="50">
        <f t="shared" si="8"/>
        <v>11</v>
      </c>
      <c r="I106" s="51">
        <f t="shared" si="9"/>
        <v>717</v>
      </c>
      <c r="J106" s="51">
        <v>702</v>
      </c>
      <c r="K106" s="55">
        <v>354</v>
      </c>
      <c r="L106" s="55">
        <v>363</v>
      </c>
      <c r="M106" s="41">
        <f t="shared" si="10"/>
        <v>15</v>
      </c>
      <c r="N106" s="52">
        <f t="shared" si="11"/>
        <v>3414.285714285714</v>
      </c>
      <c r="O106" s="53">
        <v>0.21</v>
      </c>
    </row>
    <row r="107" spans="1:15" ht="13.5" customHeight="1">
      <c r="A107" s="69"/>
      <c r="B107" s="70"/>
      <c r="C107" s="103" t="s">
        <v>71</v>
      </c>
      <c r="D107" s="103"/>
      <c r="E107" s="71"/>
      <c r="F107" s="54">
        <v>717</v>
      </c>
      <c r="G107" s="55">
        <v>732</v>
      </c>
      <c r="H107" s="50">
        <f t="shared" si="8"/>
        <v>-15</v>
      </c>
      <c r="I107" s="51">
        <f t="shared" si="9"/>
        <v>1327</v>
      </c>
      <c r="J107" s="51">
        <v>1356</v>
      </c>
      <c r="K107" s="55">
        <v>622</v>
      </c>
      <c r="L107" s="55">
        <v>705</v>
      </c>
      <c r="M107" s="41">
        <f t="shared" si="10"/>
        <v>-29</v>
      </c>
      <c r="N107" s="52">
        <f t="shared" si="11"/>
        <v>143.50600194657727</v>
      </c>
      <c r="O107" s="53">
        <v>9.247</v>
      </c>
    </row>
    <row r="108" spans="1:15" ht="13.5" customHeight="1">
      <c r="A108" s="69"/>
      <c r="B108" s="70"/>
      <c r="C108" s="103" t="s">
        <v>72</v>
      </c>
      <c r="D108" s="103"/>
      <c r="E108" s="71"/>
      <c r="F108" s="54">
        <v>330</v>
      </c>
      <c r="G108" s="55">
        <v>327</v>
      </c>
      <c r="H108" s="50">
        <f t="shared" si="8"/>
        <v>3</v>
      </c>
      <c r="I108" s="51">
        <f t="shared" si="9"/>
        <v>724</v>
      </c>
      <c r="J108" s="51">
        <v>706</v>
      </c>
      <c r="K108" s="55">
        <v>382</v>
      </c>
      <c r="L108" s="55">
        <v>342</v>
      </c>
      <c r="M108" s="41">
        <f t="shared" si="10"/>
        <v>18</v>
      </c>
      <c r="N108" s="52">
        <f t="shared" si="11"/>
        <v>825.5416191562143</v>
      </c>
      <c r="O108" s="53">
        <v>0.877</v>
      </c>
    </row>
    <row r="109" spans="1:15" ht="13.5">
      <c r="A109" s="69"/>
      <c r="B109" s="70"/>
      <c r="C109" s="72"/>
      <c r="D109" s="72"/>
      <c r="E109" s="72"/>
      <c r="F109" s="43"/>
      <c r="G109" s="44"/>
      <c r="H109" s="73"/>
      <c r="I109" s="45"/>
      <c r="J109" s="45"/>
      <c r="K109" s="44"/>
      <c r="L109" s="44"/>
      <c r="M109" s="73"/>
      <c r="N109" s="45"/>
      <c r="O109" s="46"/>
    </row>
    <row r="110" spans="1:26" s="34" customFormat="1" ht="13.5" customHeight="1">
      <c r="A110" s="74"/>
      <c r="B110" s="104" t="s">
        <v>73</v>
      </c>
      <c r="C110" s="104"/>
      <c r="D110" s="104"/>
      <c r="E110" s="75"/>
      <c r="F110" s="25">
        <f>SUM(F112:F126)</f>
        <v>14872</v>
      </c>
      <c r="G110" s="26">
        <v>14534</v>
      </c>
      <c r="H110" s="26">
        <f>F110-G110</f>
        <v>338</v>
      </c>
      <c r="I110" s="27">
        <f>K110+L110</f>
        <v>35209</v>
      </c>
      <c r="J110" s="26">
        <v>34733</v>
      </c>
      <c r="K110" s="26">
        <f>SUM(K112:K126)</f>
        <v>17924</v>
      </c>
      <c r="L110" s="26">
        <f>SUM(L112:L126)</f>
        <v>17285</v>
      </c>
      <c r="M110" s="26">
        <f>I110-J110</f>
        <v>476</v>
      </c>
      <c r="N110" s="28">
        <f>I110/O110</f>
        <v>4504.733879222109</v>
      </c>
      <c r="O110" s="29">
        <v>7.816</v>
      </c>
      <c r="P110" s="31"/>
      <c r="Q110" s="31"/>
      <c r="R110" s="33"/>
      <c r="S110" s="31"/>
      <c r="T110" s="33"/>
      <c r="U110" s="33"/>
      <c r="V110" s="33"/>
      <c r="W110" s="33"/>
      <c r="X110" s="33"/>
      <c r="Y110" s="33"/>
      <c r="Z110" s="33"/>
    </row>
    <row r="111" spans="1:15" ht="13.5">
      <c r="A111" s="69"/>
      <c r="B111" s="70"/>
      <c r="C111" s="72"/>
      <c r="D111" s="72"/>
      <c r="E111" s="72"/>
      <c r="F111" s="43"/>
      <c r="G111" s="44"/>
      <c r="H111" s="73"/>
      <c r="I111" s="45"/>
      <c r="J111" s="45"/>
      <c r="K111" s="44"/>
      <c r="L111" s="44"/>
      <c r="M111" s="73"/>
      <c r="N111" s="45"/>
      <c r="O111" s="46"/>
    </row>
    <row r="112" spans="1:15" ht="13.5" customHeight="1">
      <c r="A112" s="69"/>
      <c r="B112" s="70"/>
      <c r="C112" s="103" t="s">
        <v>74</v>
      </c>
      <c r="D112" s="103"/>
      <c r="E112" s="71"/>
      <c r="F112" s="54">
        <v>1163</v>
      </c>
      <c r="G112" s="55">
        <v>1176</v>
      </c>
      <c r="H112" s="50">
        <f aca="true" t="shared" si="12" ref="H112:H126">F112-G112</f>
        <v>-13</v>
      </c>
      <c r="I112" s="51">
        <f aca="true" t="shared" si="13" ref="I112:I126">K112+L112</f>
        <v>2780</v>
      </c>
      <c r="J112" s="51">
        <v>2805</v>
      </c>
      <c r="K112" s="55">
        <v>1500</v>
      </c>
      <c r="L112" s="55">
        <v>1280</v>
      </c>
      <c r="M112" s="41">
        <f aca="true" t="shared" si="14" ref="M112:M126">I112-J112</f>
        <v>-25</v>
      </c>
      <c r="N112" s="52">
        <f aca="true" t="shared" si="15" ref="N112:N126">I112/O112</f>
        <v>2402.7657735522903</v>
      </c>
      <c r="O112" s="53">
        <v>1.157</v>
      </c>
    </row>
    <row r="113" spans="1:15" ht="13.5">
      <c r="A113" s="69"/>
      <c r="B113" s="70"/>
      <c r="C113" s="71" t="s">
        <v>75</v>
      </c>
      <c r="D113" s="71" t="s">
        <v>76</v>
      </c>
      <c r="E113" s="72"/>
      <c r="F113" s="54">
        <v>1174</v>
      </c>
      <c r="G113" s="55">
        <v>1182</v>
      </c>
      <c r="H113" s="50">
        <f t="shared" si="12"/>
        <v>-8</v>
      </c>
      <c r="I113" s="51">
        <f t="shared" si="13"/>
        <v>2444</v>
      </c>
      <c r="J113" s="51">
        <v>2500</v>
      </c>
      <c r="K113" s="55">
        <v>1309</v>
      </c>
      <c r="L113" s="55">
        <v>1135</v>
      </c>
      <c r="M113" s="41">
        <f t="shared" si="14"/>
        <v>-56</v>
      </c>
      <c r="N113" s="52">
        <f t="shared" si="15"/>
        <v>7637.5</v>
      </c>
      <c r="O113" s="53">
        <v>0.32</v>
      </c>
    </row>
    <row r="114" spans="1:15" ht="13.5">
      <c r="A114" s="69"/>
      <c r="B114" s="70"/>
      <c r="C114" s="71" t="s">
        <v>75</v>
      </c>
      <c r="D114" s="71" t="s">
        <v>24</v>
      </c>
      <c r="E114" s="72"/>
      <c r="F114" s="54">
        <v>1388</v>
      </c>
      <c r="G114" s="55">
        <v>1423</v>
      </c>
      <c r="H114" s="50">
        <f t="shared" si="12"/>
        <v>-35</v>
      </c>
      <c r="I114" s="51">
        <f t="shared" si="13"/>
        <v>3784</v>
      </c>
      <c r="J114" s="51">
        <v>3925</v>
      </c>
      <c r="K114" s="55">
        <v>1836</v>
      </c>
      <c r="L114" s="55">
        <v>1948</v>
      </c>
      <c r="M114" s="41">
        <f t="shared" si="14"/>
        <v>-141</v>
      </c>
      <c r="N114" s="52">
        <f t="shared" si="15"/>
        <v>16817.777777777777</v>
      </c>
      <c r="O114" s="53">
        <v>0.225</v>
      </c>
    </row>
    <row r="115" spans="1:15" ht="13.5" customHeight="1">
      <c r="A115" s="69"/>
      <c r="B115" s="70"/>
      <c r="C115" s="103" t="s">
        <v>77</v>
      </c>
      <c r="D115" s="103"/>
      <c r="E115" s="71"/>
      <c r="F115" s="54">
        <v>1128</v>
      </c>
      <c r="G115" s="55">
        <v>1106</v>
      </c>
      <c r="H115" s="50">
        <f t="shared" si="12"/>
        <v>22</v>
      </c>
      <c r="I115" s="51">
        <f t="shared" si="13"/>
        <v>2571</v>
      </c>
      <c r="J115" s="51">
        <v>2523</v>
      </c>
      <c r="K115" s="55">
        <v>1344</v>
      </c>
      <c r="L115" s="55">
        <v>1227</v>
      </c>
      <c r="M115" s="41">
        <f t="shared" si="14"/>
        <v>48</v>
      </c>
      <c r="N115" s="52">
        <f t="shared" si="15"/>
        <v>2560.7569721115538</v>
      </c>
      <c r="O115" s="53">
        <v>1.004</v>
      </c>
    </row>
    <row r="116" spans="1:15" ht="13.5">
      <c r="A116" s="69"/>
      <c r="B116" s="70"/>
      <c r="C116" s="71" t="s">
        <v>78</v>
      </c>
      <c r="D116" s="71" t="s">
        <v>76</v>
      </c>
      <c r="E116" s="72"/>
      <c r="F116" s="54">
        <v>834</v>
      </c>
      <c r="G116" s="55">
        <v>818</v>
      </c>
      <c r="H116" s="50">
        <f t="shared" si="12"/>
        <v>16</v>
      </c>
      <c r="I116" s="51">
        <f t="shared" si="13"/>
        <v>2178</v>
      </c>
      <c r="J116" s="51">
        <v>2190</v>
      </c>
      <c r="K116" s="55">
        <v>1086</v>
      </c>
      <c r="L116" s="55">
        <v>1092</v>
      </c>
      <c r="M116" s="41">
        <f t="shared" si="14"/>
        <v>-12</v>
      </c>
      <c r="N116" s="52">
        <f t="shared" si="15"/>
        <v>5248.192771084337</v>
      </c>
      <c r="O116" s="53">
        <v>0.415</v>
      </c>
    </row>
    <row r="117" spans="1:15" ht="13.5">
      <c r="A117" s="69"/>
      <c r="B117" s="70"/>
      <c r="C117" s="71" t="s">
        <v>78</v>
      </c>
      <c r="D117" s="71" t="s">
        <v>24</v>
      </c>
      <c r="E117" s="72"/>
      <c r="F117" s="54">
        <v>2366</v>
      </c>
      <c r="G117" s="55">
        <v>2345</v>
      </c>
      <c r="H117" s="50">
        <f t="shared" si="12"/>
        <v>21</v>
      </c>
      <c r="I117" s="51">
        <f t="shared" si="13"/>
        <v>6445</v>
      </c>
      <c r="J117" s="51">
        <v>6521</v>
      </c>
      <c r="K117" s="55">
        <v>3067</v>
      </c>
      <c r="L117" s="55">
        <v>3378</v>
      </c>
      <c r="M117" s="41">
        <f t="shared" si="14"/>
        <v>-76</v>
      </c>
      <c r="N117" s="52">
        <f t="shared" si="15"/>
        <v>15757.94621026895</v>
      </c>
      <c r="O117" s="53">
        <v>0.409</v>
      </c>
    </row>
    <row r="118" spans="1:15" ht="13.5" customHeight="1">
      <c r="A118" s="69"/>
      <c r="B118" s="70"/>
      <c r="C118" s="103" t="s">
        <v>79</v>
      </c>
      <c r="D118" s="103"/>
      <c r="E118" s="71"/>
      <c r="F118" s="54">
        <v>347</v>
      </c>
      <c r="G118" s="55">
        <v>343</v>
      </c>
      <c r="H118" s="50">
        <f t="shared" si="12"/>
        <v>4</v>
      </c>
      <c r="I118" s="51">
        <f t="shared" si="13"/>
        <v>899</v>
      </c>
      <c r="J118" s="51">
        <v>895</v>
      </c>
      <c r="K118" s="55">
        <v>464</v>
      </c>
      <c r="L118" s="55">
        <v>435</v>
      </c>
      <c r="M118" s="41">
        <f t="shared" si="14"/>
        <v>4</v>
      </c>
      <c r="N118" s="52">
        <f t="shared" si="15"/>
        <v>1084.4390832328106</v>
      </c>
      <c r="O118" s="53">
        <v>0.829</v>
      </c>
    </row>
    <row r="119" spans="1:15" ht="13.5" customHeight="1">
      <c r="A119" s="69"/>
      <c r="B119" s="70"/>
      <c r="C119" s="103" t="s">
        <v>80</v>
      </c>
      <c r="D119" s="103"/>
      <c r="E119" s="71"/>
      <c r="F119" s="54">
        <v>1564</v>
      </c>
      <c r="G119" s="55">
        <v>1455</v>
      </c>
      <c r="H119" s="50">
        <f t="shared" si="12"/>
        <v>109</v>
      </c>
      <c r="I119" s="51">
        <f t="shared" si="13"/>
        <v>3598</v>
      </c>
      <c r="J119" s="51">
        <v>3328</v>
      </c>
      <c r="K119" s="55">
        <v>1915</v>
      </c>
      <c r="L119" s="55">
        <v>1683</v>
      </c>
      <c r="M119" s="41">
        <f t="shared" si="14"/>
        <v>270</v>
      </c>
      <c r="N119" s="52">
        <f t="shared" si="15"/>
        <v>7855.89519650655</v>
      </c>
      <c r="O119" s="53">
        <v>0.458</v>
      </c>
    </row>
    <row r="120" spans="1:15" ht="13.5">
      <c r="A120" s="69"/>
      <c r="B120" s="70"/>
      <c r="C120" s="71" t="s">
        <v>81</v>
      </c>
      <c r="D120" s="71" t="s">
        <v>22</v>
      </c>
      <c r="E120" s="72"/>
      <c r="F120" s="54">
        <v>389</v>
      </c>
      <c r="G120" s="55">
        <v>384</v>
      </c>
      <c r="H120" s="50">
        <f t="shared" si="12"/>
        <v>5</v>
      </c>
      <c r="I120" s="51">
        <f t="shared" si="13"/>
        <v>863</v>
      </c>
      <c r="J120" s="51">
        <v>864</v>
      </c>
      <c r="K120" s="55">
        <v>407</v>
      </c>
      <c r="L120" s="55">
        <v>456</v>
      </c>
      <c r="M120" s="41">
        <f t="shared" si="14"/>
        <v>-1</v>
      </c>
      <c r="N120" s="52">
        <f t="shared" si="15"/>
        <v>7376.068376068376</v>
      </c>
      <c r="O120" s="53">
        <v>0.117</v>
      </c>
    </row>
    <row r="121" spans="1:15" ht="13.5">
      <c r="A121" s="69"/>
      <c r="B121" s="70"/>
      <c r="C121" s="71" t="s">
        <v>81</v>
      </c>
      <c r="D121" s="71" t="s">
        <v>76</v>
      </c>
      <c r="E121" s="72"/>
      <c r="F121" s="54">
        <v>626</v>
      </c>
      <c r="G121" s="55">
        <v>625</v>
      </c>
      <c r="H121" s="50">
        <f t="shared" si="12"/>
        <v>1</v>
      </c>
      <c r="I121" s="51">
        <f t="shared" si="13"/>
        <v>1467</v>
      </c>
      <c r="J121" s="51">
        <v>1487</v>
      </c>
      <c r="K121" s="55">
        <v>695</v>
      </c>
      <c r="L121" s="55">
        <v>772</v>
      </c>
      <c r="M121" s="41">
        <f t="shared" si="14"/>
        <v>-20</v>
      </c>
      <c r="N121" s="52">
        <f t="shared" si="15"/>
        <v>8784.43113772455</v>
      </c>
      <c r="O121" s="53">
        <v>0.167</v>
      </c>
    </row>
    <row r="122" spans="1:15" ht="13.5">
      <c r="A122" s="69"/>
      <c r="B122" s="70"/>
      <c r="C122" s="71"/>
      <c r="D122" s="72"/>
      <c r="E122" s="72"/>
      <c r="F122" s="43"/>
      <c r="G122" s="44"/>
      <c r="H122" s="73"/>
      <c r="I122" s="45"/>
      <c r="J122" s="45"/>
      <c r="K122" s="44"/>
      <c r="L122" s="44"/>
      <c r="M122" s="41"/>
      <c r="N122" s="45"/>
      <c r="O122" s="46"/>
    </row>
    <row r="123" spans="1:15" ht="13.5">
      <c r="A123" s="69"/>
      <c r="B123" s="70"/>
      <c r="C123" s="71" t="s">
        <v>81</v>
      </c>
      <c r="D123" s="71" t="s">
        <v>33</v>
      </c>
      <c r="E123" s="72"/>
      <c r="F123" s="54">
        <v>414</v>
      </c>
      <c r="G123" s="55">
        <v>418</v>
      </c>
      <c r="H123" s="50">
        <f t="shared" si="12"/>
        <v>-4</v>
      </c>
      <c r="I123" s="51">
        <f t="shared" si="13"/>
        <v>973</v>
      </c>
      <c r="J123" s="51">
        <v>986</v>
      </c>
      <c r="K123" s="55">
        <v>466</v>
      </c>
      <c r="L123" s="55">
        <v>507</v>
      </c>
      <c r="M123" s="41">
        <f t="shared" si="14"/>
        <v>-13</v>
      </c>
      <c r="N123" s="52">
        <f t="shared" si="15"/>
        <v>7542.635658914728</v>
      </c>
      <c r="O123" s="53">
        <v>0.129</v>
      </c>
    </row>
    <row r="124" spans="1:15" ht="13.5">
      <c r="A124" s="69"/>
      <c r="B124" s="70"/>
      <c r="C124" s="103" t="s">
        <v>82</v>
      </c>
      <c r="D124" s="103"/>
      <c r="E124" s="71"/>
      <c r="F124" s="54">
        <v>1172</v>
      </c>
      <c r="G124" s="55">
        <v>1077</v>
      </c>
      <c r="H124" s="50">
        <f t="shared" si="12"/>
        <v>95</v>
      </c>
      <c r="I124" s="51">
        <f t="shared" si="13"/>
        <v>3158</v>
      </c>
      <c r="J124" s="51">
        <v>2883</v>
      </c>
      <c r="K124" s="55">
        <v>1587</v>
      </c>
      <c r="L124" s="55">
        <v>1571</v>
      </c>
      <c r="M124" s="41">
        <f t="shared" si="14"/>
        <v>275</v>
      </c>
      <c r="N124" s="52">
        <f t="shared" si="15"/>
        <v>1608.762098828324</v>
      </c>
      <c r="O124" s="53">
        <v>1.963</v>
      </c>
    </row>
    <row r="125" spans="1:15" ht="13.5">
      <c r="A125" s="69"/>
      <c r="B125" s="70"/>
      <c r="C125" s="71" t="s">
        <v>82</v>
      </c>
      <c r="D125" s="71" t="s">
        <v>76</v>
      </c>
      <c r="E125" s="72"/>
      <c r="F125" s="54">
        <v>718</v>
      </c>
      <c r="G125" s="55">
        <v>696</v>
      </c>
      <c r="H125" s="50">
        <f t="shared" si="12"/>
        <v>22</v>
      </c>
      <c r="I125" s="51">
        <f t="shared" si="13"/>
        <v>1207</v>
      </c>
      <c r="J125" s="51">
        <v>1203</v>
      </c>
      <c r="K125" s="55">
        <v>705</v>
      </c>
      <c r="L125" s="55">
        <v>502</v>
      </c>
      <c r="M125" s="41">
        <f t="shared" si="14"/>
        <v>4</v>
      </c>
      <c r="N125" s="52">
        <f t="shared" si="15"/>
        <v>5562.21198156682</v>
      </c>
      <c r="O125" s="53">
        <v>0.217</v>
      </c>
    </row>
    <row r="126" spans="1:15" ht="13.5">
      <c r="A126" s="69"/>
      <c r="B126" s="70"/>
      <c r="C126" s="71" t="s">
        <v>82</v>
      </c>
      <c r="D126" s="71" t="s">
        <v>33</v>
      </c>
      <c r="E126" s="72"/>
      <c r="F126" s="54">
        <v>1589</v>
      </c>
      <c r="G126" s="55">
        <v>1486</v>
      </c>
      <c r="H126" s="50">
        <f t="shared" si="12"/>
        <v>103</v>
      </c>
      <c r="I126" s="51">
        <f t="shared" si="13"/>
        <v>2842</v>
      </c>
      <c r="J126" s="51">
        <v>2623</v>
      </c>
      <c r="K126" s="55">
        <v>1543</v>
      </c>
      <c r="L126" s="55">
        <v>1299</v>
      </c>
      <c r="M126" s="41">
        <f t="shared" si="14"/>
        <v>219</v>
      </c>
      <c r="N126" s="52">
        <f t="shared" si="15"/>
        <v>6999.999999999999</v>
      </c>
      <c r="O126" s="53">
        <v>0.406</v>
      </c>
    </row>
    <row r="127" spans="1:15" ht="13.5">
      <c r="A127" s="69"/>
      <c r="B127" s="70"/>
      <c r="C127" s="72"/>
      <c r="D127" s="72"/>
      <c r="E127" s="72"/>
      <c r="F127" s="43"/>
      <c r="G127" s="44"/>
      <c r="H127" s="73"/>
      <c r="I127" s="45"/>
      <c r="J127" s="45"/>
      <c r="K127" s="44"/>
      <c r="L127" s="44"/>
      <c r="M127" s="73"/>
      <c r="N127" s="45"/>
      <c r="O127" s="46"/>
    </row>
    <row r="128" spans="1:26" s="34" customFormat="1" ht="13.5" customHeight="1">
      <c r="A128" s="74"/>
      <c r="B128" s="104" t="s">
        <v>83</v>
      </c>
      <c r="C128" s="104"/>
      <c r="D128" s="104"/>
      <c r="E128" s="75"/>
      <c r="F128" s="25">
        <f>SUM(F130:F133)</f>
        <v>8935</v>
      </c>
      <c r="G128" s="26">
        <v>8993</v>
      </c>
      <c r="H128" s="26">
        <f>F128-G128</f>
        <v>-58</v>
      </c>
      <c r="I128" s="27">
        <f>K128+L128</f>
        <v>19514</v>
      </c>
      <c r="J128" s="26">
        <v>19690</v>
      </c>
      <c r="K128" s="26">
        <f>SUM(K130:K133)</f>
        <v>10020</v>
      </c>
      <c r="L128" s="26">
        <f>SUM(L130:L133)</f>
        <v>9494</v>
      </c>
      <c r="M128" s="26">
        <f>I128-J128</f>
        <v>-176</v>
      </c>
      <c r="N128" s="28">
        <f>I128/O128</f>
        <v>4775.819872736172</v>
      </c>
      <c r="O128" s="29">
        <v>4.086</v>
      </c>
      <c r="P128" s="31"/>
      <c r="Q128" s="31"/>
      <c r="R128" s="33"/>
      <c r="S128" s="31"/>
      <c r="T128" s="33"/>
      <c r="U128" s="33"/>
      <c r="V128" s="33"/>
      <c r="W128" s="33"/>
      <c r="X128" s="33"/>
      <c r="Y128" s="33"/>
      <c r="Z128" s="33"/>
    </row>
    <row r="129" spans="1:15" ht="13.5">
      <c r="A129" s="69"/>
      <c r="B129" s="70"/>
      <c r="C129" s="72"/>
      <c r="D129" s="72"/>
      <c r="E129" s="72"/>
      <c r="F129" s="43"/>
      <c r="G129" s="44"/>
      <c r="H129" s="73"/>
      <c r="I129" s="45"/>
      <c r="J129" s="45"/>
      <c r="K129" s="44"/>
      <c r="L129" s="44"/>
      <c r="M129" s="73"/>
      <c r="N129" s="45"/>
      <c r="O129" s="46"/>
    </row>
    <row r="130" spans="1:15" ht="13.5">
      <c r="A130" s="69"/>
      <c r="B130" s="70"/>
      <c r="C130" s="103" t="s">
        <v>84</v>
      </c>
      <c r="D130" s="103"/>
      <c r="E130" s="71"/>
      <c r="F130" s="54">
        <v>2009</v>
      </c>
      <c r="G130" s="55">
        <v>1995</v>
      </c>
      <c r="H130" s="50">
        <f>F130-G130</f>
        <v>14</v>
      </c>
      <c r="I130" s="51">
        <f>K130+L130</f>
        <v>4169</v>
      </c>
      <c r="J130" s="51">
        <v>4093</v>
      </c>
      <c r="K130" s="55">
        <v>2291</v>
      </c>
      <c r="L130" s="55">
        <v>1878</v>
      </c>
      <c r="M130" s="41">
        <f>I130-J130</f>
        <v>76</v>
      </c>
      <c r="N130" s="52">
        <f>I130/O130</f>
        <v>2222.2814498933903</v>
      </c>
      <c r="O130" s="53">
        <v>1.876</v>
      </c>
    </row>
    <row r="131" spans="1:15" ht="13.5" customHeight="1">
      <c r="A131" s="69"/>
      <c r="B131" s="70"/>
      <c r="C131" s="103" t="s">
        <v>85</v>
      </c>
      <c r="D131" s="103"/>
      <c r="E131" s="71"/>
      <c r="F131" s="54">
        <v>3169</v>
      </c>
      <c r="G131" s="55">
        <v>3199</v>
      </c>
      <c r="H131" s="50">
        <f>F131-G131</f>
        <v>-30</v>
      </c>
      <c r="I131" s="51">
        <f>K131+L131</f>
        <v>6838</v>
      </c>
      <c r="J131" s="51">
        <v>6912</v>
      </c>
      <c r="K131" s="55">
        <v>3628</v>
      </c>
      <c r="L131" s="55">
        <v>3210</v>
      </c>
      <c r="M131" s="41">
        <f>I131-J131</f>
        <v>-74</v>
      </c>
      <c r="N131" s="52">
        <f>I131/O131</f>
        <v>6396.632366697849</v>
      </c>
      <c r="O131" s="53">
        <v>1.069</v>
      </c>
    </row>
    <row r="132" spans="1:15" ht="13.5" customHeight="1">
      <c r="A132" s="69"/>
      <c r="B132" s="70"/>
      <c r="C132" s="103" t="s">
        <v>86</v>
      </c>
      <c r="D132" s="103"/>
      <c r="E132" s="71"/>
      <c r="F132" s="54">
        <v>1380</v>
      </c>
      <c r="G132" s="55">
        <v>1383</v>
      </c>
      <c r="H132" s="50">
        <f>F132-G132</f>
        <v>-3</v>
      </c>
      <c r="I132" s="51">
        <f>K132+L132</f>
        <v>3161</v>
      </c>
      <c r="J132" s="51">
        <v>3185</v>
      </c>
      <c r="K132" s="55">
        <v>1530</v>
      </c>
      <c r="L132" s="55">
        <v>1631</v>
      </c>
      <c r="M132" s="41">
        <f>I132-J132</f>
        <v>-24</v>
      </c>
      <c r="N132" s="52">
        <f>I132/O132</f>
        <v>9726.153846153846</v>
      </c>
      <c r="O132" s="53">
        <v>0.325</v>
      </c>
    </row>
    <row r="133" spans="1:15" ht="13.5">
      <c r="A133" s="69"/>
      <c r="B133" s="70"/>
      <c r="C133" s="103" t="s">
        <v>87</v>
      </c>
      <c r="D133" s="103"/>
      <c r="E133" s="71"/>
      <c r="F133" s="54">
        <v>2377</v>
      </c>
      <c r="G133" s="55">
        <v>2416</v>
      </c>
      <c r="H133" s="50">
        <f>F133-G133</f>
        <v>-39</v>
      </c>
      <c r="I133" s="51">
        <f>K133+L133</f>
        <v>5346</v>
      </c>
      <c r="J133" s="51">
        <v>5500</v>
      </c>
      <c r="K133" s="55">
        <v>2571</v>
      </c>
      <c r="L133" s="55">
        <v>2775</v>
      </c>
      <c r="M133" s="41">
        <f>I133-J133</f>
        <v>-154</v>
      </c>
      <c r="N133" s="52">
        <f>I133/O133</f>
        <v>6551.470588235295</v>
      </c>
      <c r="O133" s="53">
        <v>0.816</v>
      </c>
    </row>
    <row r="134" spans="1:15" ht="13.5">
      <c r="A134" s="69"/>
      <c r="B134" s="70"/>
      <c r="C134" s="72"/>
      <c r="D134" s="72"/>
      <c r="E134" s="72"/>
      <c r="F134" s="43"/>
      <c r="G134" s="44"/>
      <c r="H134" s="73"/>
      <c r="I134" s="45"/>
      <c r="J134" s="45"/>
      <c r="K134" s="44"/>
      <c r="L134" s="44"/>
      <c r="M134" s="73"/>
      <c r="N134" s="45"/>
      <c r="O134" s="46"/>
    </row>
    <row r="135" spans="1:26" s="34" customFormat="1" ht="13.5" customHeight="1">
      <c r="A135" s="74"/>
      <c r="B135" s="104" t="s">
        <v>88</v>
      </c>
      <c r="C135" s="104"/>
      <c r="D135" s="104"/>
      <c r="E135" s="75"/>
      <c r="F135" s="25">
        <f>SUM(F137:F144,F155:F156)</f>
        <v>22138</v>
      </c>
      <c r="G135" s="26">
        <v>22068</v>
      </c>
      <c r="H135" s="26">
        <f>F135-G135</f>
        <v>70</v>
      </c>
      <c r="I135" s="27">
        <f>K135+L135</f>
        <v>55999</v>
      </c>
      <c r="J135" s="26">
        <v>56328</v>
      </c>
      <c r="K135" s="26">
        <f>SUM(K137:K144,K155:K156)</f>
        <v>27473</v>
      </c>
      <c r="L135" s="26">
        <f>SUM(L137:L144,L155:L156)</f>
        <v>28526</v>
      </c>
      <c r="M135" s="26">
        <f>I135-J135</f>
        <v>-329</v>
      </c>
      <c r="N135" s="28">
        <f>I135/O135</f>
        <v>5910.808528604602</v>
      </c>
      <c r="O135" s="29">
        <v>9.474</v>
      </c>
      <c r="P135" s="31"/>
      <c r="Q135" s="31"/>
      <c r="R135" s="33"/>
      <c r="S135" s="31"/>
      <c r="T135" s="33"/>
      <c r="U135" s="33"/>
      <c r="V135" s="33"/>
      <c r="W135" s="33"/>
      <c r="X135" s="33"/>
      <c r="Y135" s="33"/>
      <c r="Z135" s="33"/>
    </row>
    <row r="136" spans="1:15" ht="13.5">
      <c r="A136" s="69"/>
      <c r="B136" s="70"/>
      <c r="C136" s="72"/>
      <c r="D136" s="72"/>
      <c r="E136" s="72"/>
      <c r="F136" s="43"/>
      <c r="G136" s="44"/>
      <c r="H136" s="73"/>
      <c r="I136" s="45"/>
      <c r="J136" s="45"/>
      <c r="K136" s="44"/>
      <c r="L136" s="44"/>
      <c r="M136" s="73"/>
      <c r="N136" s="45"/>
      <c r="O136" s="46"/>
    </row>
    <row r="137" spans="1:15" ht="13.5" customHeight="1">
      <c r="A137" s="69"/>
      <c r="B137" s="70"/>
      <c r="C137" s="103" t="s">
        <v>89</v>
      </c>
      <c r="D137" s="103"/>
      <c r="E137" s="71"/>
      <c r="F137" s="54">
        <v>902</v>
      </c>
      <c r="G137" s="55">
        <v>931</v>
      </c>
      <c r="H137" s="50">
        <f aca="true" t="shared" si="16" ref="H137:H144">F137-G137</f>
        <v>-29</v>
      </c>
      <c r="I137" s="51">
        <f aca="true" t="shared" si="17" ref="I137:I144">K137+L137</f>
        <v>1816</v>
      </c>
      <c r="J137" s="51">
        <v>1860</v>
      </c>
      <c r="K137" s="55">
        <v>893</v>
      </c>
      <c r="L137" s="55">
        <v>923</v>
      </c>
      <c r="M137" s="41">
        <f aca="true" t="shared" si="18" ref="M137:M144">I137-J137</f>
        <v>-44</v>
      </c>
      <c r="N137" s="52">
        <f aca="true" t="shared" si="19" ref="N137:N144">I137/O137</f>
        <v>903.9323046291688</v>
      </c>
      <c r="O137" s="53">
        <v>2.009</v>
      </c>
    </row>
    <row r="138" spans="1:15" ht="13.5">
      <c r="A138" s="69"/>
      <c r="B138" s="70"/>
      <c r="C138" s="71" t="s">
        <v>90</v>
      </c>
      <c r="D138" s="71" t="s">
        <v>76</v>
      </c>
      <c r="E138" s="72"/>
      <c r="F138" s="54">
        <v>2587</v>
      </c>
      <c r="G138" s="55">
        <v>2467</v>
      </c>
      <c r="H138" s="50">
        <f t="shared" si="16"/>
        <v>120</v>
      </c>
      <c r="I138" s="51">
        <f t="shared" si="17"/>
        <v>7665</v>
      </c>
      <c r="J138" s="51">
        <v>7389</v>
      </c>
      <c r="K138" s="55">
        <v>3755</v>
      </c>
      <c r="L138" s="55">
        <v>3910</v>
      </c>
      <c r="M138" s="41">
        <f t="shared" si="18"/>
        <v>276</v>
      </c>
      <c r="N138" s="52">
        <f t="shared" si="19"/>
        <v>5322.916666666667</v>
      </c>
      <c r="O138" s="53">
        <v>1.44</v>
      </c>
    </row>
    <row r="139" spans="1:15" ht="13.5">
      <c r="A139" s="69"/>
      <c r="B139" s="70"/>
      <c r="C139" s="71" t="s">
        <v>91</v>
      </c>
      <c r="D139" s="71" t="s">
        <v>22</v>
      </c>
      <c r="E139" s="72"/>
      <c r="F139" s="54">
        <v>760</v>
      </c>
      <c r="G139" s="55">
        <v>769</v>
      </c>
      <c r="H139" s="50">
        <f t="shared" si="16"/>
        <v>-9</v>
      </c>
      <c r="I139" s="51">
        <f t="shared" si="17"/>
        <v>1355</v>
      </c>
      <c r="J139" s="51">
        <v>1390</v>
      </c>
      <c r="K139" s="55">
        <v>741</v>
      </c>
      <c r="L139" s="55">
        <v>614</v>
      </c>
      <c r="M139" s="41">
        <f t="shared" si="18"/>
        <v>-35</v>
      </c>
      <c r="N139" s="52">
        <f t="shared" si="19"/>
        <v>2075.0382848392037</v>
      </c>
      <c r="O139" s="53">
        <v>0.653</v>
      </c>
    </row>
    <row r="140" spans="1:15" ht="13.5">
      <c r="A140" s="69"/>
      <c r="B140" s="70"/>
      <c r="C140" s="71" t="s">
        <v>91</v>
      </c>
      <c r="D140" s="71" t="s">
        <v>23</v>
      </c>
      <c r="E140" s="72"/>
      <c r="F140" s="54">
        <v>1176</v>
      </c>
      <c r="G140" s="55">
        <v>1167</v>
      </c>
      <c r="H140" s="50">
        <f t="shared" si="16"/>
        <v>9</v>
      </c>
      <c r="I140" s="51">
        <f t="shared" si="17"/>
        <v>2304</v>
      </c>
      <c r="J140" s="51">
        <v>2290</v>
      </c>
      <c r="K140" s="55">
        <v>1234</v>
      </c>
      <c r="L140" s="55">
        <v>1070</v>
      </c>
      <c r="M140" s="41">
        <f t="shared" si="18"/>
        <v>14</v>
      </c>
      <c r="N140" s="52">
        <f t="shared" si="19"/>
        <v>4810.020876826722</v>
      </c>
      <c r="O140" s="53">
        <v>0.479</v>
      </c>
    </row>
    <row r="141" spans="1:15" ht="13.5">
      <c r="A141" s="69"/>
      <c r="B141" s="70"/>
      <c r="C141" s="71" t="s">
        <v>91</v>
      </c>
      <c r="D141" s="71" t="s">
        <v>24</v>
      </c>
      <c r="E141" s="72"/>
      <c r="F141" s="54">
        <v>1910</v>
      </c>
      <c r="G141" s="55">
        <v>1926</v>
      </c>
      <c r="H141" s="50">
        <f t="shared" si="16"/>
        <v>-16</v>
      </c>
      <c r="I141" s="51">
        <f t="shared" si="17"/>
        <v>4354</v>
      </c>
      <c r="J141" s="51">
        <v>4459</v>
      </c>
      <c r="K141" s="55">
        <v>2018</v>
      </c>
      <c r="L141" s="55">
        <v>2336</v>
      </c>
      <c r="M141" s="41">
        <f t="shared" si="18"/>
        <v>-105</v>
      </c>
      <c r="N141" s="52">
        <f t="shared" si="19"/>
        <v>7293.132328308208</v>
      </c>
      <c r="O141" s="53">
        <v>0.597</v>
      </c>
    </row>
    <row r="142" spans="1:15" ht="13.5">
      <c r="A142" s="69"/>
      <c r="B142" s="70"/>
      <c r="C142" s="71" t="s">
        <v>91</v>
      </c>
      <c r="D142" s="71" t="s">
        <v>25</v>
      </c>
      <c r="E142" s="72"/>
      <c r="F142" s="54">
        <v>1799</v>
      </c>
      <c r="G142" s="55">
        <v>1822</v>
      </c>
      <c r="H142" s="50">
        <f t="shared" si="16"/>
        <v>-23</v>
      </c>
      <c r="I142" s="51">
        <f t="shared" si="17"/>
        <v>4472</v>
      </c>
      <c r="J142" s="51">
        <v>4600</v>
      </c>
      <c r="K142" s="55">
        <v>2112</v>
      </c>
      <c r="L142" s="55">
        <v>2360</v>
      </c>
      <c r="M142" s="41">
        <f t="shared" si="18"/>
        <v>-128</v>
      </c>
      <c r="N142" s="52">
        <f t="shared" si="19"/>
        <v>6654.761904761905</v>
      </c>
      <c r="O142" s="53">
        <v>0.672</v>
      </c>
    </row>
    <row r="143" spans="1:15" ht="13.5">
      <c r="A143" s="69"/>
      <c r="B143" s="70"/>
      <c r="C143" s="71" t="s">
        <v>91</v>
      </c>
      <c r="D143" s="71" t="s">
        <v>58</v>
      </c>
      <c r="E143" s="72"/>
      <c r="F143" s="54">
        <v>1869</v>
      </c>
      <c r="G143" s="55">
        <v>1818</v>
      </c>
      <c r="H143" s="50">
        <f t="shared" si="16"/>
        <v>51</v>
      </c>
      <c r="I143" s="51">
        <f t="shared" si="17"/>
        <v>5090</v>
      </c>
      <c r="J143" s="51">
        <v>5037</v>
      </c>
      <c r="K143" s="55">
        <v>2457</v>
      </c>
      <c r="L143" s="55">
        <v>2633</v>
      </c>
      <c r="M143" s="41">
        <f t="shared" si="18"/>
        <v>53</v>
      </c>
      <c r="N143" s="52">
        <f t="shared" si="19"/>
        <v>11755.196304849884</v>
      </c>
      <c r="O143" s="53">
        <v>0.433</v>
      </c>
    </row>
    <row r="144" spans="1:15" ht="13.5" customHeight="1">
      <c r="A144" s="69"/>
      <c r="B144" s="70"/>
      <c r="C144" s="103" t="s">
        <v>92</v>
      </c>
      <c r="D144" s="103"/>
      <c r="E144" s="71"/>
      <c r="F144" s="54">
        <v>3006</v>
      </c>
      <c r="G144" s="55">
        <v>2985</v>
      </c>
      <c r="H144" s="50">
        <f t="shared" si="16"/>
        <v>21</v>
      </c>
      <c r="I144" s="51">
        <f t="shared" si="17"/>
        <v>7209</v>
      </c>
      <c r="J144" s="51">
        <v>7205</v>
      </c>
      <c r="K144" s="55">
        <v>3709</v>
      </c>
      <c r="L144" s="55">
        <v>3500</v>
      </c>
      <c r="M144" s="41">
        <f t="shared" si="18"/>
        <v>4</v>
      </c>
      <c r="N144" s="52">
        <f t="shared" si="19"/>
        <v>10462.989840348331</v>
      </c>
      <c r="O144" s="53">
        <v>0.689</v>
      </c>
    </row>
    <row r="145" spans="1:15" ht="6.75" customHeight="1">
      <c r="A145" s="69"/>
      <c r="B145" s="70"/>
      <c r="C145" s="70"/>
      <c r="D145" s="70"/>
      <c r="E145" s="70"/>
      <c r="F145" s="76"/>
      <c r="G145" s="70"/>
      <c r="H145" s="58"/>
      <c r="I145" s="70"/>
      <c r="J145" s="70"/>
      <c r="K145" s="70"/>
      <c r="L145" s="70"/>
      <c r="M145" s="58"/>
      <c r="N145" s="70"/>
      <c r="O145" s="59"/>
    </row>
    <row r="146" spans="1:14" ht="13.5">
      <c r="A146" s="69"/>
      <c r="B146" s="69"/>
      <c r="C146" s="69"/>
      <c r="D146" s="69"/>
      <c r="E146" s="69"/>
      <c r="F146" s="69"/>
      <c r="G146" s="69"/>
      <c r="I146" s="69"/>
      <c r="J146" s="77"/>
      <c r="K146" s="69"/>
      <c r="L146" s="69"/>
      <c r="N146" s="69"/>
    </row>
    <row r="147" spans="1:15" ht="18" customHeight="1">
      <c r="A147" s="122" t="s">
        <v>56</v>
      </c>
      <c r="B147" s="123"/>
      <c r="C147" s="123"/>
      <c r="D147" s="123"/>
      <c r="E147" s="123"/>
      <c r="F147" s="123"/>
      <c r="G147" s="123"/>
      <c r="H147" s="124"/>
      <c r="I147" s="124"/>
      <c r="J147" s="124"/>
      <c r="K147" s="124"/>
      <c r="L147" s="124"/>
      <c r="M147" s="124"/>
      <c r="N147" s="108"/>
      <c r="O147" s="108"/>
    </row>
    <row r="148" spans="1:14" ht="18" customHeight="1">
      <c r="A148" s="69"/>
      <c r="B148" s="69"/>
      <c r="C148" s="78"/>
      <c r="D148" s="78"/>
      <c r="E148" s="78"/>
      <c r="F148" s="69"/>
      <c r="G148" s="69"/>
      <c r="I148" s="69"/>
      <c r="J148" s="69"/>
      <c r="K148" s="69"/>
      <c r="L148" s="69"/>
      <c r="N148" s="69"/>
    </row>
    <row r="149" spans="1:14" ht="4.5" customHeight="1" thickBot="1">
      <c r="A149" s="69"/>
      <c r="B149" s="69"/>
      <c r="C149" s="69"/>
      <c r="D149" s="69"/>
      <c r="E149" s="69"/>
      <c r="F149" s="69"/>
      <c r="G149" s="69"/>
      <c r="I149" s="69"/>
      <c r="J149" s="69"/>
      <c r="K149" s="69"/>
      <c r="L149" s="69"/>
      <c r="N149" s="69"/>
    </row>
    <row r="150" spans="1:26" s="2" customFormat="1" ht="14.25" customHeight="1">
      <c r="A150" s="7"/>
      <c r="B150" s="109" t="s">
        <v>2</v>
      </c>
      <c r="C150" s="109"/>
      <c r="D150" s="109"/>
      <c r="E150" s="8"/>
      <c r="F150" s="112" t="s">
        <v>3</v>
      </c>
      <c r="G150" s="114" t="s">
        <v>4</v>
      </c>
      <c r="H150" s="114" t="s">
        <v>5</v>
      </c>
      <c r="I150" s="112" t="s">
        <v>6</v>
      </c>
      <c r="J150" s="112"/>
      <c r="K150" s="116"/>
      <c r="L150" s="116"/>
      <c r="M150" s="116"/>
      <c r="N150" s="117" t="s">
        <v>7</v>
      </c>
      <c r="O150" s="97" t="s">
        <v>8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2" customFormat="1" ht="14.25" customHeight="1">
      <c r="A151" s="9"/>
      <c r="B151" s="110"/>
      <c r="C151" s="110"/>
      <c r="D151" s="110"/>
      <c r="E151" s="10"/>
      <c r="F151" s="100"/>
      <c r="G151" s="120"/>
      <c r="H151" s="115"/>
      <c r="I151" s="100"/>
      <c r="J151" s="100"/>
      <c r="K151" s="100"/>
      <c r="L151" s="100"/>
      <c r="M151" s="100"/>
      <c r="N151" s="118"/>
      <c r="O151" s="9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2" customFormat="1" ht="14.25" customHeight="1">
      <c r="A152" s="9"/>
      <c r="B152" s="110"/>
      <c r="C152" s="110"/>
      <c r="D152" s="110"/>
      <c r="E152" s="10"/>
      <c r="F152" s="100"/>
      <c r="G152" s="120"/>
      <c r="H152" s="115"/>
      <c r="I152" s="99" t="s">
        <v>9</v>
      </c>
      <c r="J152" s="101" t="s">
        <v>10</v>
      </c>
      <c r="K152" s="99" t="s">
        <v>11</v>
      </c>
      <c r="L152" s="99" t="s">
        <v>12</v>
      </c>
      <c r="M152" s="99" t="s">
        <v>13</v>
      </c>
      <c r="N152" s="118"/>
      <c r="O152" s="9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2" customFormat="1" ht="14.25" customHeight="1">
      <c r="A153" s="11"/>
      <c r="B153" s="111"/>
      <c r="C153" s="111"/>
      <c r="D153" s="111"/>
      <c r="E153" s="12"/>
      <c r="F153" s="100"/>
      <c r="G153" s="121"/>
      <c r="H153" s="102"/>
      <c r="I153" s="100"/>
      <c r="J153" s="102"/>
      <c r="K153" s="100"/>
      <c r="L153" s="100"/>
      <c r="M153" s="100"/>
      <c r="N153" s="119"/>
      <c r="O153" s="9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15" ht="6.75" customHeight="1">
      <c r="A154" s="69"/>
      <c r="B154" s="79"/>
      <c r="C154" s="80"/>
      <c r="D154" s="80"/>
      <c r="E154" s="81"/>
      <c r="F154" s="80"/>
      <c r="G154" s="82"/>
      <c r="H154" s="18"/>
      <c r="I154" s="80"/>
      <c r="J154" s="80"/>
      <c r="K154" s="80"/>
      <c r="L154" s="80"/>
      <c r="M154" s="18"/>
      <c r="N154" s="80"/>
      <c r="O154" s="19"/>
    </row>
    <row r="155" spans="1:15" ht="13.5">
      <c r="A155" s="69"/>
      <c r="B155" s="70"/>
      <c r="C155" s="71" t="s">
        <v>93</v>
      </c>
      <c r="D155" s="71" t="s">
        <v>22</v>
      </c>
      <c r="E155" s="72"/>
      <c r="F155" s="48">
        <v>4309</v>
      </c>
      <c r="G155" s="49">
        <v>4332</v>
      </c>
      <c r="H155" s="50">
        <f>F155-G155</f>
        <v>-23</v>
      </c>
      <c r="I155" s="51">
        <f>K155+L155</f>
        <v>11762</v>
      </c>
      <c r="J155" s="51">
        <v>11935</v>
      </c>
      <c r="K155" s="55">
        <v>5732</v>
      </c>
      <c r="L155" s="55">
        <v>6030</v>
      </c>
      <c r="M155" s="41">
        <f>I155-J155</f>
        <v>-173</v>
      </c>
      <c r="N155" s="52">
        <f>I155/O155</f>
        <v>11408.341416100873</v>
      </c>
      <c r="O155" s="53">
        <v>1.031</v>
      </c>
    </row>
    <row r="156" spans="1:15" ht="13.5">
      <c r="A156" s="69"/>
      <c r="B156" s="70"/>
      <c r="C156" s="71" t="s">
        <v>93</v>
      </c>
      <c r="D156" s="71" t="s">
        <v>23</v>
      </c>
      <c r="E156" s="72"/>
      <c r="F156" s="48">
        <v>3820</v>
      </c>
      <c r="G156" s="49">
        <v>3851</v>
      </c>
      <c r="H156" s="50">
        <f>F156-G156</f>
        <v>-31</v>
      </c>
      <c r="I156" s="51">
        <f>K156+L156</f>
        <v>9972</v>
      </c>
      <c r="J156" s="51">
        <v>10163</v>
      </c>
      <c r="K156" s="55">
        <v>4822</v>
      </c>
      <c r="L156" s="55">
        <v>5150</v>
      </c>
      <c r="M156" s="41">
        <f>I156-J156</f>
        <v>-191</v>
      </c>
      <c r="N156" s="52">
        <f>I156/O156</f>
        <v>6779.06186267845</v>
      </c>
      <c r="O156" s="53">
        <v>1.471</v>
      </c>
    </row>
    <row r="157" spans="1:15" ht="13.5">
      <c r="A157" s="69"/>
      <c r="B157" s="70"/>
      <c r="C157" s="72"/>
      <c r="D157" s="72"/>
      <c r="E157" s="72"/>
      <c r="F157" s="43"/>
      <c r="G157" s="44"/>
      <c r="H157" s="73"/>
      <c r="I157" s="45"/>
      <c r="J157" s="45"/>
      <c r="K157" s="44"/>
      <c r="L157" s="44"/>
      <c r="M157" s="73"/>
      <c r="N157" s="45"/>
      <c r="O157" s="46"/>
    </row>
    <row r="158" spans="1:26" s="34" customFormat="1" ht="13.5" customHeight="1">
      <c r="A158" s="74"/>
      <c r="B158" s="104" t="s">
        <v>94</v>
      </c>
      <c r="C158" s="104"/>
      <c r="D158" s="104"/>
      <c r="E158" s="75"/>
      <c r="F158" s="25">
        <f>SUM(F160:F175)</f>
        <v>23412</v>
      </c>
      <c r="G158" s="26">
        <v>23351</v>
      </c>
      <c r="H158" s="26">
        <f>F158-G158</f>
        <v>61</v>
      </c>
      <c r="I158" s="27">
        <f>K158+L158</f>
        <v>50746</v>
      </c>
      <c r="J158" s="26">
        <v>51138</v>
      </c>
      <c r="K158" s="26">
        <f>SUM(K160:K175)</f>
        <v>24536</v>
      </c>
      <c r="L158" s="26">
        <f>SUM(L160:L175)</f>
        <v>26210</v>
      </c>
      <c r="M158" s="26">
        <f>I158-J158</f>
        <v>-392</v>
      </c>
      <c r="N158" s="28">
        <f>I158/O158</f>
        <v>8195.413436692506</v>
      </c>
      <c r="O158" s="29">
        <v>6.192</v>
      </c>
      <c r="P158" s="31"/>
      <c r="Q158" s="31"/>
      <c r="R158" s="33"/>
      <c r="S158" s="31"/>
      <c r="T158" s="33"/>
      <c r="U158" s="33"/>
      <c r="V158" s="33"/>
      <c r="W158" s="33"/>
      <c r="X158" s="33"/>
      <c r="Y158" s="33"/>
      <c r="Z158" s="33"/>
    </row>
    <row r="159" spans="1:15" ht="13.5">
      <c r="A159" s="69"/>
      <c r="B159" s="70"/>
      <c r="C159" s="72"/>
      <c r="D159" s="72"/>
      <c r="E159" s="72"/>
      <c r="F159" s="43"/>
      <c r="G159" s="44"/>
      <c r="H159" s="73"/>
      <c r="I159" s="45"/>
      <c r="J159" s="45"/>
      <c r="K159" s="44"/>
      <c r="L159" s="44"/>
      <c r="M159" s="73"/>
      <c r="N159" s="45"/>
      <c r="O159" s="46"/>
    </row>
    <row r="160" spans="1:15" ht="13.5">
      <c r="A160" s="69"/>
      <c r="B160" s="70"/>
      <c r="C160" s="103" t="s">
        <v>95</v>
      </c>
      <c r="D160" s="103"/>
      <c r="E160" s="71"/>
      <c r="F160" s="54">
        <v>1581</v>
      </c>
      <c r="G160" s="55">
        <v>1570</v>
      </c>
      <c r="H160" s="50">
        <f aca="true" t="shared" si="20" ref="H160:H175">F160-G160</f>
        <v>11</v>
      </c>
      <c r="I160" s="51">
        <f aca="true" t="shared" si="21" ref="I160:I175">K160+L160</f>
        <v>3407</v>
      </c>
      <c r="J160" s="51">
        <v>3403</v>
      </c>
      <c r="K160" s="55">
        <v>1715</v>
      </c>
      <c r="L160" s="55">
        <v>1692</v>
      </c>
      <c r="M160" s="41">
        <f>I160-J160</f>
        <v>4</v>
      </c>
      <c r="N160" s="52">
        <f aca="true" t="shared" si="22" ref="N160:N175">I160/O160</f>
        <v>11025.88996763754</v>
      </c>
      <c r="O160" s="53">
        <v>0.309</v>
      </c>
    </row>
    <row r="161" spans="1:15" ht="13.5">
      <c r="A161" s="69"/>
      <c r="B161" s="70"/>
      <c r="C161" s="71" t="s">
        <v>96</v>
      </c>
      <c r="D161" s="71" t="s">
        <v>22</v>
      </c>
      <c r="E161" s="72"/>
      <c r="F161" s="54">
        <v>1045</v>
      </c>
      <c r="G161" s="55">
        <v>1034</v>
      </c>
      <c r="H161" s="50">
        <f t="shared" si="20"/>
        <v>11</v>
      </c>
      <c r="I161" s="51">
        <f t="shared" si="21"/>
        <v>2058</v>
      </c>
      <c r="J161" s="51">
        <v>2090</v>
      </c>
      <c r="K161" s="55">
        <v>986</v>
      </c>
      <c r="L161" s="55">
        <v>1072</v>
      </c>
      <c r="M161" s="41">
        <f>I161-J161</f>
        <v>-32</v>
      </c>
      <c r="N161" s="52">
        <f t="shared" si="22"/>
        <v>21893.617021276597</v>
      </c>
      <c r="O161" s="53">
        <v>0.094</v>
      </c>
    </row>
    <row r="162" spans="1:15" ht="13.5">
      <c r="A162" s="69"/>
      <c r="B162" s="70"/>
      <c r="C162" s="71" t="s">
        <v>96</v>
      </c>
      <c r="D162" s="71" t="s">
        <v>23</v>
      </c>
      <c r="E162" s="72"/>
      <c r="F162" s="54">
        <v>1215</v>
      </c>
      <c r="G162" s="55">
        <v>1231</v>
      </c>
      <c r="H162" s="50">
        <f t="shared" si="20"/>
        <v>-16</v>
      </c>
      <c r="I162" s="51">
        <f t="shared" si="21"/>
        <v>2877</v>
      </c>
      <c r="J162" s="51">
        <v>2941</v>
      </c>
      <c r="K162" s="55">
        <v>1376</v>
      </c>
      <c r="L162" s="55">
        <v>1501</v>
      </c>
      <c r="M162" s="41">
        <f aca="true" t="shared" si="23" ref="M162:M175">I162-J162</f>
        <v>-64</v>
      </c>
      <c r="N162" s="52">
        <f t="shared" si="22"/>
        <v>9622.073578595318</v>
      </c>
      <c r="O162" s="53">
        <v>0.299</v>
      </c>
    </row>
    <row r="163" spans="1:15" ht="13.5">
      <c r="A163" s="69"/>
      <c r="B163" s="70"/>
      <c r="C163" s="71" t="s">
        <v>96</v>
      </c>
      <c r="D163" s="71" t="s">
        <v>24</v>
      </c>
      <c r="E163" s="72"/>
      <c r="F163" s="54">
        <v>1880</v>
      </c>
      <c r="G163" s="55">
        <v>1853</v>
      </c>
      <c r="H163" s="50">
        <f t="shared" si="20"/>
        <v>27</v>
      </c>
      <c r="I163" s="51">
        <f t="shared" si="21"/>
        <v>3567</v>
      </c>
      <c r="J163" s="51">
        <v>3542</v>
      </c>
      <c r="K163" s="55">
        <v>1748</v>
      </c>
      <c r="L163" s="55">
        <v>1819</v>
      </c>
      <c r="M163" s="41">
        <f t="shared" si="23"/>
        <v>25</v>
      </c>
      <c r="N163" s="52">
        <f t="shared" si="22"/>
        <v>12342.560553633219</v>
      </c>
      <c r="O163" s="53">
        <v>0.289</v>
      </c>
    </row>
    <row r="164" spans="1:15" ht="13.5">
      <c r="A164" s="69"/>
      <c r="B164" s="70"/>
      <c r="C164" s="71" t="s">
        <v>96</v>
      </c>
      <c r="D164" s="71" t="s">
        <v>25</v>
      </c>
      <c r="E164" s="72"/>
      <c r="F164" s="54">
        <v>1190</v>
      </c>
      <c r="G164" s="55">
        <v>1146</v>
      </c>
      <c r="H164" s="50">
        <f t="shared" si="20"/>
        <v>44</v>
      </c>
      <c r="I164" s="51">
        <f t="shared" si="21"/>
        <v>2378</v>
      </c>
      <c r="J164" s="51">
        <v>2319</v>
      </c>
      <c r="K164" s="55">
        <v>1183</v>
      </c>
      <c r="L164" s="55">
        <v>1195</v>
      </c>
      <c r="M164" s="41">
        <f t="shared" si="23"/>
        <v>59</v>
      </c>
      <c r="N164" s="52">
        <f t="shared" si="22"/>
        <v>11216.981132075472</v>
      </c>
      <c r="O164" s="53">
        <v>0.212</v>
      </c>
    </row>
    <row r="165" spans="1:15" ht="13.5">
      <c r="A165" s="69"/>
      <c r="B165" s="70"/>
      <c r="C165" s="71" t="s">
        <v>96</v>
      </c>
      <c r="D165" s="71" t="s">
        <v>58</v>
      </c>
      <c r="E165" s="72"/>
      <c r="F165" s="54">
        <v>1284</v>
      </c>
      <c r="G165" s="55">
        <v>1293</v>
      </c>
      <c r="H165" s="50">
        <f t="shared" si="20"/>
        <v>-9</v>
      </c>
      <c r="I165" s="51">
        <f t="shared" si="21"/>
        <v>3035</v>
      </c>
      <c r="J165" s="51">
        <v>3088</v>
      </c>
      <c r="K165" s="55">
        <v>1528</v>
      </c>
      <c r="L165" s="55">
        <v>1507</v>
      </c>
      <c r="M165" s="41">
        <f t="shared" si="23"/>
        <v>-53</v>
      </c>
      <c r="N165" s="52">
        <f t="shared" si="22"/>
        <v>9114.114114114114</v>
      </c>
      <c r="O165" s="53">
        <v>0.333</v>
      </c>
    </row>
    <row r="166" spans="1:15" ht="13.5" customHeight="1">
      <c r="A166" s="69"/>
      <c r="B166" s="70"/>
      <c r="C166" s="103" t="s">
        <v>97</v>
      </c>
      <c r="D166" s="103"/>
      <c r="E166" s="71"/>
      <c r="F166" s="54">
        <v>1177</v>
      </c>
      <c r="G166" s="55">
        <v>1145</v>
      </c>
      <c r="H166" s="50">
        <f t="shared" si="20"/>
        <v>32</v>
      </c>
      <c r="I166" s="51">
        <f t="shared" si="21"/>
        <v>2687</v>
      </c>
      <c r="J166" s="51">
        <v>2643</v>
      </c>
      <c r="K166" s="55">
        <v>1365</v>
      </c>
      <c r="L166" s="55">
        <v>1322</v>
      </c>
      <c r="M166" s="41">
        <f t="shared" si="23"/>
        <v>44</v>
      </c>
      <c r="N166" s="52">
        <f t="shared" si="22"/>
        <v>6684.079601990049</v>
      </c>
      <c r="O166" s="53">
        <v>0.402</v>
      </c>
    </row>
    <row r="167" spans="1:15" ht="13.5">
      <c r="A167" s="69"/>
      <c r="B167" s="70"/>
      <c r="C167" s="71" t="s">
        <v>98</v>
      </c>
      <c r="D167" s="71" t="s">
        <v>22</v>
      </c>
      <c r="E167" s="72"/>
      <c r="F167" s="54">
        <v>1092</v>
      </c>
      <c r="G167" s="55">
        <v>1091</v>
      </c>
      <c r="H167" s="50">
        <f t="shared" si="20"/>
        <v>1</v>
      </c>
      <c r="I167" s="51">
        <f t="shared" si="21"/>
        <v>2356</v>
      </c>
      <c r="J167" s="51">
        <v>2384</v>
      </c>
      <c r="K167" s="55">
        <v>1114</v>
      </c>
      <c r="L167" s="55">
        <v>1242</v>
      </c>
      <c r="M167" s="41">
        <f t="shared" si="23"/>
        <v>-28</v>
      </c>
      <c r="N167" s="52">
        <f t="shared" si="22"/>
        <v>8266.666666666668</v>
      </c>
      <c r="O167" s="53">
        <v>0.285</v>
      </c>
    </row>
    <row r="168" spans="1:15" ht="13.5">
      <c r="A168" s="69"/>
      <c r="B168" s="70"/>
      <c r="C168" s="71" t="s">
        <v>98</v>
      </c>
      <c r="D168" s="71" t="s">
        <v>23</v>
      </c>
      <c r="E168" s="72"/>
      <c r="F168" s="54">
        <v>1272</v>
      </c>
      <c r="G168" s="55">
        <v>1259</v>
      </c>
      <c r="H168" s="50">
        <f t="shared" si="20"/>
        <v>13</v>
      </c>
      <c r="I168" s="51">
        <f t="shared" si="21"/>
        <v>2739</v>
      </c>
      <c r="J168" s="51">
        <v>2720</v>
      </c>
      <c r="K168" s="55">
        <v>1294</v>
      </c>
      <c r="L168" s="55">
        <v>1445</v>
      </c>
      <c r="M168" s="41">
        <f t="shared" si="23"/>
        <v>19</v>
      </c>
      <c r="N168" s="52">
        <f t="shared" si="22"/>
        <v>9888.086642599277</v>
      </c>
      <c r="O168" s="53">
        <v>0.277</v>
      </c>
    </row>
    <row r="169" spans="1:15" ht="13.5">
      <c r="A169" s="69"/>
      <c r="B169" s="70"/>
      <c r="C169" s="71" t="s">
        <v>98</v>
      </c>
      <c r="D169" s="71" t="s">
        <v>24</v>
      </c>
      <c r="E169" s="72"/>
      <c r="F169" s="54">
        <v>648</v>
      </c>
      <c r="G169" s="55">
        <v>640</v>
      </c>
      <c r="H169" s="50">
        <f t="shared" si="20"/>
        <v>8</v>
      </c>
      <c r="I169" s="51">
        <f t="shared" si="21"/>
        <v>1483</v>
      </c>
      <c r="J169" s="51">
        <v>1460</v>
      </c>
      <c r="K169" s="55">
        <v>702</v>
      </c>
      <c r="L169" s="55">
        <v>781</v>
      </c>
      <c r="M169" s="41">
        <f t="shared" si="23"/>
        <v>23</v>
      </c>
      <c r="N169" s="52">
        <f t="shared" si="22"/>
        <v>7723.958333333333</v>
      </c>
      <c r="O169" s="53">
        <v>0.192</v>
      </c>
    </row>
    <row r="170" spans="1:15" ht="13.5">
      <c r="A170" s="69"/>
      <c r="B170" s="70"/>
      <c r="C170" s="72"/>
      <c r="D170" s="72"/>
      <c r="E170" s="72"/>
      <c r="F170" s="43"/>
      <c r="G170" s="44"/>
      <c r="H170" s="50"/>
      <c r="I170" s="45"/>
      <c r="J170" s="45"/>
      <c r="K170" s="44"/>
      <c r="L170" s="44"/>
      <c r="M170" s="41"/>
      <c r="N170" s="45"/>
      <c r="O170" s="46"/>
    </row>
    <row r="171" spans="1:15" ht="13.5">
      <c r="A171" s="69"/>
      <c r="B171" s="70"/>
      <c r="C171" s="71" t="s">
        <v>98</v>
      </c>
      <c r="D171" s="71" t="s">
        <v>38</v>
      </c>
      <c r="E171" s="72"/>
      <c r="F171" s="54">
        <v>802</v>
      </c>
      <c r="G171" s="55">
        <v>800</v>
      </c>
      <c r="H171" s="50">
        <f t="shared" si="20"/>
        <v>2</v>
      </c>
      <c r="I171" s="51">
        <f t="shared" si="21"/>
        <v>1856</v>
      </c>
      <c r="J171" s="51">
        <v>1887</v>
      </c>
      <c r="K171" s="55">
        <v>875</v>
      </c>
      <c r="L171" s="55">
        <v>981</v>
      </c>
      <c r="M171" s="41">
        <f t="shared" si="23"/>
        <v>-31</v>
      </c>
      <c r="N171" s="52">
        <f t="shared" si="22"/>
        <v>7701.244813278008</v>
      </c>
      <c r="O171" s="53">
        <v>0.241</v>
      </c>
    </row>
    <row r="172" spans="1:15" ht="13.5" customHeight="1">
      <c r="A172" s="69"/>
      <c r="B172" s="70"/>
      <c r="C172" s="103" t="s">
        <v>99</v>
      </c>
      <c r="D172" s="103"/>
      <c r="E172" s="71"/>
      <c r="F172" s="54">
        <v>6790</v>
      </c>
      <c r="G172" s="55">
        <v>6842</v>
      </c>
      <c r="H172" s="50">
        <f t="shared" si="20"/>
        <v>-52</v>
      </c>
      <c r="I172" s="51">
        <f t="shared" si="21"/>
        <v>13888</v>
      </c>
      <c r="J172" s="51">
        <v>14122</v>
      </c>
      <c r="K172" s="55">
        <v>6525</v>
      </c>
      <c r="L172" s="55">
        <v>7363</v>
      </c>
      <c r="M172" s="41">
        <f t="shared" si="23"/>
        <v>-234</v>
      </c>
      <c r="N172" s="52">
        <f t="shared" si="22"/>
        <v>6347.349177330895</v>
      </c>
      <c r="O172" s="53">
        <v>2.188</v>
      </c>
    </row>
    <row r="173" spans="1:15" ht="13.5">
      <c r="A173" s="69"/>
      <c r="B173" s="70"/>
      <c r="C173" s="71" t="s">
        <v>100</v>
      </c>
      <c r="D173" s="71" t="s">
        <v>22</v>
      </c>
      <c r="E173" s="72"/>
      <c r="F173" s="54">
        <v>336</v>
      </c>
      <c r="G173" s="55">
        <v>329</v>
      </c>
      <c r="H173" s="50">
        <f t="shared" si="20"/>
        <v>7</v>
      </c>
      <c r="I173" s="51">
        <f t="shared" si="21"/>
        <v>1044</v>
      </c>
      <c r="J173" s="51">
        <v>1045</v>
      </c>
      <c r="K173" s="55">
        <v>506</v>
      </c>
      <c r="L173" s="55">
        <v>538</v>
      </c>
      <c r="M173" s="41">
        <f t="shared" si="23"/>
        <v>-1</v>
      </c>
      <c r="N173" s="52">
        <f t="shared" si="22"/>
        <v>7150.684931506849</v>
      </c>
      <c r="O173" s="53">
        <v>0.146</v>
      </c>
    </row>
    <row r="174" spans="1:15" ht="13.5">
      <c r="A174" s="69"/>
      <c r="B174" s="70"/>
      <c r="C174" s="71" t="s">
        <v>100</v>
      </c>
      <c r="D174" s="71" t="s">
        <v>23</v>
      </c>
      <c r="E174" s="72"/>
      <c r="F174" s="54">
        <v>338</v>
      </c>
      <c r="G174" s="55">
        <v>338</v>
      </c>
      <c r="H174" s="50">
        <f t="shared" si="20"/>
        <v>0</v>
      </c>
      <c r="I174" s="51">
        <f t="shared" si="21"/>
        <v>958</v>
      </c>
      <c r="J174" s="51">
        <v>968</v>
      </c>
      <c r="K174" s="55">
        <v>466</v>
      </c>
      <c r="L174" s="55">
        <v>492</v>
      </c>
      <c r="M174" s="41">
        <f t="shared" si="23"/>
        <v>-10</v>
      </c>
      <c r="N174" s="52">
        <f t="shared" si="22"/>
        <v>6302.631578947368</v>
      </c>
      <c r="O174" s="53">
        <v>0.152</v>
      </c>
    </row>
    <row r="175" spans="1:15" ht="13.5" customHeight="1">
      <c r="A175" s="69"/>
      <c r="B175" s="70"/>
      <c r="C175" s="103" t="s">
        <v>101</v>
      </c>
      <c r="D175" s="103"/>
      <c r="E175" s="71"/>
      <c r="F175" s="54">
        <v>2762</v>
      </c>
      <c r="G175" s="55">
        <v>2780</v>
      </c>
      <c r="H175" s="50">
        <f t="shared" si="20"/>
        <v>-18</v>
      </c>
      <c r="I175" s="51">
        <f t="shared" si="21"/>
        <v>6413</v>
      </c>
      <c r="J175" s="51">
        <v>6526</v>
      </c>
      <c r="K175" s="55">
        <v>3153</v>
      </c>
      <c r="L175" s="55">
        <v>3260</v>
      </c>
      <c r="M175" s="41">
        <f t="shared" si="23"/>
        <v>-113</v>
      </c>
      <c r="N175" s="52">
        <f t="shared" si="22"/>
        <v>8296.248382923673</v>
      </c>
      <c r="O175" s="53">
        <v>0.773</v>
      </c>
    </row>
    <row r="176" spans="1:15" ht="13.5">
      <c r="A176" s="69"/>
      <c r="B176" s="70"/>
      <c r="C176" s="72"/>
      <c r="D176" s="72"/>
      <c r="E176" s="72"/>
      <c r="F176" s="43"/>
      <c r="G176" s="44"/>
      <c r="H176" s="73"/>
      <c r="I176" s="45"/>
      <c r="J176" s="45"/>
      <c r="K176" s="44"/>
      <c r="L176" s="44"/>
      <c r="M176" s="73"/>
      <c r="N176" s="45"/>
      <c r="O176" s="46"/>
    </row>
    <row r="177" spans="1:26" s="34" customFormat="1" ht="13.5" customHeight="1">
      <c r="A177" s="74"/>
      <c r="B177" s="104" t="s">
        <v>102</v>
      </c>
      <c r="C177" s="104"/>
      <c r="D177" s="104"/>
      <c r="E177" s="75"/>
      <c r="F177" s="25">
        <f>SUM(F179:F182)</f>
        <v>13885</v>
      </c>
      <c r="G177" s="26">
        <v>13924</v>
      </c>
      <c r="H177" s="26">
        <f>F177-G177</f>
        <v>-39</v>
      </c>
      <c r="I177" s="27">
        <f>K177+L177</f>
        <v>29779</v>
      </c>
      <c r="J177" s="26">
        <v>30102</v>
      </c>
      <c r="K177" s="26">
        <f>SUM(K179:K182)</f>
        <v>15308</v>
      </c>
      <c r="L177" s="26">
        <f>SUM(L179:L182)</f>
        <v>14471</v>
      </c>
      <c r="M177" s="26">
        <f>I177-J177</f>
        <v>-323</v>
      </c>
      <c r="N177" s="28">
        <f>I177/O177</f>
        <v>3665.5588380108325</v>
      </c>
      <c r="O177" s="29">
        <v>8.123999999999999</v>
      </c>
      <c r="P177" s="31"/>
      <c r="Q177" s="31"/>
      <c r="R177" s="33"/>
      <c r="S177" s="31"/>
      <c r="T177" s="33"/>
      <c r="U177" s="33"/>
      <c r="V177" s="33"/>
      <c r="W177" s="33"/>
      <c r="X177" s="33"/>
      <c r="Y177" s="33"/>
      <c r="Z177" s="33"/>
    </row>
    <row r="178" spans="1:15" ht="13.5">
      <c r="A178" s="69"/>
      <c r="B178" s="70"/>
      <c r="C178" s="72"/>
      <c r="D178" s="72"/>
      <c r="E178" s="72"/>
      <c r="F178" s="43"/>
      <c r="G178" s="44"/>
      <c r="H178" s="73"/>
      <c r="I178" s="45"/>
      <c r="J178" s="45"/>
      <c r="K178" s="44"/>
      <c r="L178" s="44"/>
      <c r="M178" s="73"/>
      <c r="N178" s="45"/>
      <c r="O178" s="46"/>
    </row>
    <row r="179" spans="1:15" ht="13.5" customHeight="1">
      <c r="A179" s="69"/>
      <c r="B179" s="70"/>
      <c r="C179" s="103" t="s">
        <v>103</v>
      </c>
      <c r="D179" s="103"/>
      <c r="E179" s="71"/>
      <c r="F179" s="54">
        <v>4120</v>
      </c>
      <c r="G179" s="55">
        <v>4129</v>
      </c>
      <c r="H179" s="50">
        <f>F179-G179</f>
        <v>-9</v>
      </c>
      <c r="I179" s="51">
        <f>K179+L179</f>
        <v>8754</v>
      </c>
      <c r="J179" s="51">
        <v>8844</v>
      </c>
      <c r="K179" s="55">
        <v>4375</v>
      </c>
      <c r="L179" s="55">
        <v>4379</v>
      </c>
      <c r="M179" s="41">
        <f>I179-J179</f>
        <v>-90</v>
      </c>
      <c r="N179" s="52">
        <f>I179/O179</f>
        <v>8557.184750733139</v>
      </c>
      <c r="O179" s="53">
        <v>1.023</v>
      </c>
    </row>
    <row r="180" spans="1:15" ht="13.5" customHeight="1">
      <c r="A180" s="69"/>
      <c r="B180" s="70"/>
      <c r="C180" s="103" t="s">
        <v>104</v>
      </c>
      <c r="D180" s="103"/>
      <c r="E180" s="71"/>
      <c r="F180" s="54">
        <v>6187</v>
      </c>
      <c r="G180" s="55">
        <v>6215</v>
      </c>
      <c r="H180" s="50">
        <f>F180-G180</f>
        <v>-28</v>
      </c>
      <c r="I180" s="51">
        <f>K180+L180</f>
        <v>12338</v>
      </c>
      <c r="J180" s="51">
        <v>12446</v>
      </c>
      <c r="K180" s="55">
        <v>6512</v>
      </c>
      <c r="L180" s="55">
        <v>5826</v>
      </c>
      <c r="M180" s="41">
        <f>I180-J180</f>
        <v>-108</v>
      </c>
      <c r="N180" s="52">
        <f>I180/O180</f>
        <v>2925.7766184491347</v>
      </c>
      <c r="O180" s="53">
        <v>4.217</v>
      </c>
    </row>
    <row r="181" spans="1:15" ht="13.5" customHeight="1">
      <c r="A181" s="69"/>
      <c r="B181" s="70"/>
      <c r="C181" s="103" t="s">
        <v>105</v>
      </c>
      <c r="D181" s="103"/>
      <c r="E181" s="71"/>
      <c r="F181" s="54">
        <v>2901</v>
      </c>
      <c r="G181" s="55">
        <v>2906</v>
      </c>
      <c r="H181" s="50">
        <f>F181-G181</f>
        <v>-5</v>
      </c>
      <c r="I181" s="51">
        <f>K181+L181</f>
        <v>6628</v>
      </c>
      <c r="J181" s="51">
        <v>6762</v>
      </c>
      <c r="K181" s="55">
        <v>3397</v>
      </c>
      <c r="L181" s="55">
        <v>3231</v>
      </c>
      <c r="M181" s="41">
        <f>I181-J181</f>
        <v>-134</v>
      </c>
      <c r="N181" s="52">
        <f>I181/O181</f>
        <v>3374.745417515275</v>
      </c>
      <c r="O181" s="53">
        <v>1.964</v>
      </c>
    </row>
    <row r="182" spans="1:15" ht="13.5" customHeight="1">
      <c r="A182" s="69"/>
      <c r="B182" s="70"/>
      <c r="C182" s="103" t="s">
        <v>106</v>
      </c>
      <c r="D182" s="103"/>
      <c r="E182" s="71"/>
      <c r="F182" s="54">
        <v>677</v>
      </c>
      <c r="G182" s="55">
        <v>674</v>
      </c>
      <c r="H182" s="50">
        <f>F182-G182</f>
        <v>3</v>
      </c>
      <c r="I182" s="51">
        <f>K182+L182</f>
        <v>2059</v>
      </c>
      <c r="J182" s="51">
        <v>2050</v>
      </c>
      <c r="K182" s="55">
        <v>1024</v>
      </c>
      <c r="L182" s="55">
        <v>1035</v>
      </c>
      <c r="M182" s="41">
        <f>I182-J182</f>
        <v>9</v>
      </c>
      <c r="N182" s="52">
        <f>I182/O182</f>
        <v>2238.0434782608695</v>
      </c>
      <c r="O182" s="53">
        <v>0.92</v>
      </c>
    </row>
    <row r="183" spans="1:15" ht="13.5">
      <c r="A183" s="69"/>
      <c r="B183" s="70"/>
      <c r="C183" s="72"/>
      <c r="D183" s="72"/>
      <c r="E183" s="72"/>
      <c r="F183" s="43"/>
      <c r="G183" s="44"/>
      <c r="H183" s="73"/>
      <c r="I183" s="45"/>
      <c r="J183" s="45"/>
      <c r="K183" s="44"/>
      <c r="L183" s="44"/>
      <c r="M183" s="73"/>
      <c r="N183" s="45"/>
      <c r="O183" s="46"/>
    </row>
    <row r="184" spans="1:26" s="34" customFormat="1" ht="13.5" customHeight="1">
      <c r="A184" s="74"/>
      <c r="B184" s="104" t="s">
        <v>107</v>
      </c>
      <c r="C184" s="104"/>
      <c r="D184" s="104"/>
      <c r="E184" s="75"/>
      <c r="F184" s="25">
        <f>SUM(F186:F198)</f>
        <v>22861</v>
      </c>
      <c r="G184" s="26">
        <v>22755</v>
      </c>
      <c r="H184" s="26">
        <f>F184-G184</f>
        <v>106</v>
      </c>
      <c r="I184" s="27">
        <f>K184+L184</f>
        <v>52673</v>
      </c>
      <c r="J184" s="26">
        <v>52967</v>
      </c>
      <c r="K184" s="26">
        <f>SUM(K186:K198)</f>
        <v>26422</v>
      </c>
      <c r="L184" s="26">
        <f>SUM(L186:L198)</f>
        <v>26251</v>
      </c>
      <c r="M184" s="26">
        <f>I184-J184</f>
        <v>-294</v>
      </c>
      <c r="N184" s="28">
        <f>I184/O184</f>
        <v>4121.195524606837</v>
      </c>
      <c r="O184" s="29">
        <v>12.781000000000002</v>
      </c>
      <c r="P184" s="31"/>
      <c r="Q184" s="31"/>
      <c r="R184" s="33"/>
      <c r="S184" s="31"/>
      <c r="T184" s="33"/>
      <c r="U184" s="33"/>
      <c r="V184" s="33"/>
      <c r="W184" s="33"/>
      <c r="X184" s="33"/>
      <c r="Y184" s="33"/>
      <c r="Z184" s="33"/>
    </row>
    <row r="185" spans="1:15" ht="13.5">
      <c r="A185" s="69"/>
      <c r="B185" s="70"/>
      <c r="C185" s="72"/>
      <c r="D185" s="72"/>
      <c r="E185" s="72"/>
      <c r="F185" s="43"/>
      <c r="G185" s="44"/>
      <c r="H185" s="73"/>
      <c r="I185" s="45"/>
      <c r="J185" s="45"/>
      <c r="K185" s="44"/>
      <c r="L185" s="44"/>
      <c r="M185" s="73"/>
      <c r="N185" s="45"/>
      <c r="O185" s="46"/>
    </row>
    <row r="186" spans="1:15" ht="13.5" customHeight="1">
      <c r="A186" s="69"/>
      <c r="B186" s="70"/>
      <c r="C186" s="103" t="s">
        <v>108</v>
      </c>
      <c r="D186" s="103"/>
      <c r="E186" s="71"/>
      <c r="F186" s="54">
        <v>2345</v>
      </c>
      <c r="G186" s="55">
        <v>2350</v>
      </c>
      <c r="H186" s="50">
        <f aca="true" t="shared" si="24" ref="H186:H198">F186-G186</f>
        <v>-5</v>
      </c>
      <c r="I186" s="51">
        <f aca="true" t="shared" si="25" ref="I186:I198">K186+L186</f>
        <v>5496</v>
      </c>
      <c r="J186" s="51">
        <v>5569</v>
      </c>
      <c r="K186" s="55">
        <v>2782</v>
      </c>
      <c r="L186" s="55">
        <v>2714</v>
      </c>
      <c r="M186" s="41">
        <f aca="true" t="shared" si="26" ref="M186:M198">I186-J186</f>
        <v>-73</v>
      </c>
      <c r="N186" s="52">
        <f aca="true" t="shared" si="27" ref="N186:N198">I186/O186</f>
        <v>7907.913669064748</v>
      </c>
      <c r="O186" s="53">
        <v>0.695</v>
      </c>
    </row>
    <row r="187" spans="1:15" ht="13.5">
      <c r="A187" s="69"/>
      <c r="B187" s="70"/>
      <c r="C187" s="103" t="s">
        <v>109</v>
      </c>
      <c r="D187" s="103"/>
      <c r="E187" s="71"/>
      <c r="F187" s="54">
        <v>1515</v>
      </c>
      <c r="G187" s="55">
        <v>1470</v>
      </c>
      <c r="H187" s="50">
        <f t="shared" si="24"/>
        <v>45</v>
      </c>
      <c r="I187" s="51">
        <f t="shared" si="25"/>
        <v>3778</v>
      </c>
      <c r="J187" s="51">
        <v>3705</v>
      </c>
      <c r="K187" s="55">
        <v>1887</v>
      </c>
      <c r="L187" s="55">
        <v>1891</v>
      </c>
      <c r="M187" s="41">
        <f t="shared" si="26"/>
        <v>73</v>
      </c>
      <c r="N187" s="52">
        <f t="shared" si="27"/>
        <v>5499.272197962154</v>
      </c>
      <c r="O187" s="53">
        <v>0.687</v>
      </c>
    </row>
    <row r="188" spans="1:15" ht="13.5" customHeight="1">
      <c r="A188" s="69"/>
      <c r="B188" s="70"/>
      <c r="C188" s="103" t="s">
        <v>110</v>
      </c>
      <c r="D188" s="103"/>
      <c r="E188" s="71"/>
      <c r="F188" s="54">
        <v>2476</v>
      </c>
      <c r="G188" s="55">
        <v>2483</v>
      </c>
      <c r="H188" s="50">
        <f t="shared" si="24"/>
        <v>-7</v>
      </c>
      <c r="I188" s="51">
        <f t="shared" si="25"/>
        <v>5231</v>
      </c>
      <c r="J188" s="51">
        <v>5337</v>
      </c>
      <c r="K188" s="55">
        <v>2618</v>
      </c>
      <c r="L188" s="55">
        <v>2613</v>
      </c>
      <c r="M188" s="41">
        <f t="shared" si="26"/>
        <v>-106</v>
      </c>
      <c r="N188" s="52">
        <f t="shared" si="27"/>
        <v>8836.148648648648</v>
      </c>
      <c r="O188" s="53">
        <v>0.592</v>
      </c>
    </row>
    <row r="189" spans="1:15" ht="13.5" customHeight="1">
      <c r="A189" s="69"/>
      <c r="B189" s="70"/>
      <c r="C189" s="103" t="s">
        <v>111</v>
      </c>
      <c r="D189" s="103"/>
      <c r="E189" s="71"/>
      <c r="F189" s="54">
        <v>1253</v>
      </c>
      <c r="G189" s="55">
        <v>1241</v>
      </c>
      <c r="H189" s="50">
        <f t="shared" si="24"/>
        <v>12</v>
      </c>
      <c r="I189" s="51">
        <f t="shared" si="25"/>
        <v>2756</v>
      </c>
      <c r="J189" s="51">
        <v>2744</v>
      </c>
      <c r="K189" s="55">
        <v>1427</v>
      </c>
      <c r="L189" s="55">
        <v>1329</v>
      </c>
      <c r="M189" s="41">
        <f t="shared" si="26"/>
        <v>12</v>
      </c>
      <c r="N189" s="52">
        <f t="shared" si="27"/>
        <v>7763.380281690142</v>
      </c>
      <c r="O189" s="53">
        <v>0.355</v>
      </c>
    </row>
    <row r="190" spans="1:15" ht="13.5" customHeight="1">
      <c r="A190" s="69"/>
      <c r="B190" s="70"/>
      <c r="C190" s="103" t="s">
        <v>112</v>
      </c>
      <c r="D190" s="103"/>
      <c r="E190" s="71"/>
      <c r="F190" s="54">
        <v>804</v>
      </c>
      <c r="G190" s="55">
        <v>815</v>
      </c>
      <c r="H190" s="50">
        <f t="shared" si="24"/>
        <v>-11</v>
      </c>
      <c r="I190" s="51">
        <f t="shared" si="25"/>
        <v>1849</v>
      </c>
      <c r="J190" s="51">
        <v>1878</v>
      </c>
      <c r="K190" s="55">
        <v>901</v>
      </c>
      <c r="L190" s="55">
        <v>948</v>
      </c>
      <c r="M190" s="41">
        <f t="shared" si="26"/>
        <v>-29</v>
      </c>
      <c r="N190" s="52">
        <f t="shared" si="27"/>
        <v>6062.295081967213</v>
      </c>
      <c r="O190" s="53">
        <v>0.305</v>
      </c>
    </row>
    <row r="191" spans="1:15" ht="13.5" customHeight="1">
      <c r="A191" s="69"/>
      <c r="B191" s="70"/>
      <c r="C191" s="103" t="s">
        <v>113</v>
      </c>
      <c r="D191" s="103"/>
      <c r="E191" s="71"/>
      <c r="F191" s="54">
        <v>1659</v>
      </c>
      <c r="G191" s="55">
        <v>1641</v>
      </c>
      <c r="H191" s="50">
        <f t="shared" si="24"/>
        <v>18</v>
      </c>
      <c r="I191" s="51">
        <f t="shared" si="25"/>
        <v>3525</v>
      </c>
      <c r="J191" s="51">
        <v>3525</v>
      </c>
      <c r="K191" s="55">
        <v>1733</v>
      </c>
      <c r="L191" s="55">
        <v>1792</v>
      </c>
      <c r="M191" s="41">
        <f t="shared" si="26"/>
        <v>0</v>
      </c>
      <c r="N191" s="52">
        <f t="shared" si="27"/>
        <v>8197.67441860465</v>
      </c>
      <c r="O191" s="53">
        <v>0.43</v>
      </c>
    </row>
    <row r="192" spans="1:15" ht="13.5" customHeight="1">
      <c r="A192" s="69"/>
      <c r="B192" s="70"/>
      <c r="C192" s="103" t="s">
        <v>114</v>
      </c>
      <c r="D192" s="103"/>
      <c r="E192" s="71"/>
      <c r="F192" s="54">
        <v>5105</v>
      </c>
      <c r="G192" s="55">
        <v>5084</v>
      </c>
      <c r="H192" s="50">
        <f t="shared" si="24"/>
        <v>21</v>
      </c>
      <c r="I192" s="51">
        <f t="shared" si="25"/>
        <v>11178</v>
      </c>
      <c r="J192" s="51">
        <v>11284</v>
      </c>
      <c r="K192" s="55">
        <v>5551</v>
      </c>
      <c r="L192" s="55">
        <v>5627</v>
      </c>
      <c r="M192" s="41">
        <f t="shared" si="26"/>
        <v>-106</v>
      </c>
      <c r="N192" s="52">
        <f t="shared" si="27"/>
        <v>8493.920972644377</v>
      </c>
      <c r="O192" s="53">
        <v>1.316</v>
      </c>
    </row>
    <row r="193" spans="1:15" ht="13.5" customHeight="1">
      <c r="A193" s="69"/>
      <c r="B193" s="70"/>
      <c r="C193" s="103" t="s">
        <v>115</v>
      </c>
      <c r="D193" s="103"/>
      <c r="E193" s="71"/>
      <c r="F193" s="54">
        <v>1844</v>
      </c>
      <c r="G193" s="55">
        <v>1834</v>
      </c>
      <c r="H193" s="50">
        <f t="shared" si="24"/>
        <v>10</v>
      </c>
      <c r="I193" s="51">
        <f t="shared" si="25"/>
        <v>4467</v>
      </c>
      <c r="J193" s="51">
        <v>4446</v>
      </c>
      <c r="K193" s="55">
        <v>2325</v>
      </c>
      <c r="L193" s="55">
        <v>2142</v>
      </c>
      <c r="M193" s="41">
        <f t="shared" si="26"/>
        <v>21</v>
      </c>
      <c r="N193" s="52">
        <f t="shared" si="27"/>
        <v>4303.468208092486</v>
      </c>
      <c r="O193" s="53">
        <v>1.038</v>
      </c>
    </row>
    <row r="194" spans="1:15" ht="13.5" customHeight="1">
      <c r="A194" s="69"/>
      <c r="B194" s="70"/>
      <c r="C194" s="103" t="s">
        <v>116</v>
      </c>
      <c r="D194" s="103"/>
      <c r="E194" s="71"/>
      <c r="F194" s="54">
        <v>1015</v>
      </c>
      <c r="G194" s="55">
        <v>1010</v>
      </c>
      <c r="H194" s="50">
        <f t="shared" si="24"/>
        <v>5</v>
      </c>
      <c r="I194" s="51">
        <f t="shared" si="25"/>
        <v>2472</v>
      </c>
      <c r="J194" s="51">
        <v>2504</v>
      </c>
      <c r="K194" s="55">
        <v>1243</v>
      </c>
      <c r="L194" s="55">
        <v>1229</v>
      </c>
      <c r="M194" s="41">
        <f t="shared" si="26"/>
        <v>-32</v>
      </c>
      <c r="N194" s="52">
        <f t="shared" si="27"/>
        <v>1391.1086100168825</v>
      </c>
      <c r="O194" s="53">
        <v>1.777</v>
      </c>
    </row>
    <row r="195" spans="1:15" ht="13.5">
      <c r="A195" s="69"/>
      <c r="B195" s="70"/>
      <c r="C195" s="72" t="s">
        <v>117</v>
      </c>
      <c r="D195" s="71" t="s">
        <v>22</v>
      </c>
      <c r="E195" s="72"/>
      <c r="F195" s="54">
        <v>931</v>
      </c>
      <c r="G195" s="55">
        <v>933</v>
      </c>
      <c r="H195" s="50">
        <f t="shared" si="24"/>
        <v>-2</v>
      </c>
      <c r="I195" s="51">
        <f t="shared" si="25"/>
        <v>2244</v>
      </c>
      <c r="J195" s="51">
        <v>2265</v>
      </c>
      <c r="K195" s="55">
        <v>1144</v>
      </c>
      <c r="L195" s="55">
        <v>1100</v>
      </c>
      <c r="M195" s="41">
        <f t="shared" si="26"/>
        <v>-21</v>
      </c>
      <c r="N195" s="52">
        <f t="shared" si="27"/>
        <v>4035.9712230215823</v>
      </c>
      <c r="O195" s="53">
        <v>0.556</v>
      </c>
    </row>
    <row r="196" spans="1:15" ht="13.5">
      <c r="A196" s="69"/>
      <c r="B196" s="70"/>
      <c r="C196" s="72"/>
      <c r="D196" s="70"/>
      <c r="E196" s="70"/>
      <c r="F196" s="43"/>
      <c r="G196" s="44"/>
      <c r="H196" s="50"/>
      <c r="I196" s="45"/>
      <c r="J196" s="45"/>
      <c r="K196" s="44"/>
      <c r="L196" s="44"/>
      <c r="M196" s="41"/>
      <c r="N196" s="45"/>
      <c r="O196" s="46"/>
    </row>
    <row r="197" spans="1:15" ht="13.5">
      <c r="A197" s="69"/>
      <c r="B197" s="70"/>
      <c r="C197" s="72" t="s">
        <v>117</v>
      </c>
      <c r="D197" s="71" t="s">
        <v>76</v>
      </c>
      <c r="E197" s="72"/>
      <c r="F197" s="54">
        <v>2256</v>
      </c>
      <c r="G197" s="55">
        <v>2243</v>
      </c>
      <c r="H197" s="50">
        <f t="shared" si="24"/>
        <v>13</v>
      </c>
      <c r="I197" s="51">
        <f t="shared" si="25"/>
        <v>5912</v>
      </c>
      <c r="J197" s="51">
        <v>5894</v>
      </c>
      <c r="K197" s="55">
        <v>2978</v>
      </c>
      <c r="L197" s="55">
        <v>2934</v>
      </c>
      <c r="M197" s="41">
        <f t="shared" si="26"/>
        <v>18</v>
      </c>
      <c r="N197" s="52">
        <f t="shared" si="27"/>
        <v>3799.4858611825193</v>
      </c>
      <c r="O197" s="53">
        <v>1.556</v>
      </c>
    </row>
    <row r="198" spans="1:15" ht="13.5">
      <c r="A198" s="69"/>
      <c r="B198" s="70"/>
      <c r="C198" s="72" t="s">
        <v>117</v>
      </c>
      <c r="D198" s="71" t="s">
        <v>33</v>
      </c>
      <c r="E198" s="72"/>
      <c r="F198" s="54">
        <v>1658</v>
      </c>
      <c r="G198" s="55">
        <v>1651</v>
      </c>
      <c r="H198" s="50">
        <f t="shared" si="24"/>
        <v>7</v>
      </c>
      <c r="I198" s="51">
        <f t="shared" si="25"/>
        <v>3765</v>
      </c>
      <c r="J198" s="51">
        <v>3816</v>
      </c>
      <c r="K198" s="55">
        <v>1833</v>
      </c>
      <c r="L198" s="55">
        <v>1932</v>
      </c>
      <c r="M198" s="41">
        <f t="shared" si="26"/>
        <v>-51</v>
      </c>
      <c r="N198" s="52">
        <f t="shared" si="27"/>
        <v>1083.7651122625216</v>
      </c>
      <c r="O198" s="53">
        <v>3.474</v>
      </c>
    </row>
    <row r="199" spans="1:15" ht="13.5">
      <c r="A199" s="69"/>
      <c r="B199" s="70"/>
      <c r="C199" s="72"/>
      <c r="D199" s="72"/>
      <c r="E199" s="72"/>
      <c r="F199" s="43"/>
      <c r="G199" s="44"/>
      <c r="H199" s="73"/>
      <c r="I199" s="45"/>
      <c r="J199" s="45"/>
      <c r="K199" s="44"/>
      <c r="L199" s="44"/>
      <c r="M199" s="73"/>
      <c r="N199" s="45"/>
      <c r="O199" s="46"/>
    </row>
    <row r="200" spans="1:26" s="34" customFormat="1" ht="13.5" customHeight="1">
      <c r="A200" s="74"/>
      <c r="B200" s="104" t="s">
        <v>118</v>
      </c>
      <c r="C200" s="104"/>
      <c r="D200" s="104"/>
      <c r="E200" s="75"/>
      <c r="F200" s="25">
        <f>SUM(F202:F205)</f>
        <v>6224</v>
      </c>
      <c r="G200" s="26">
        <v>6184</v>
      </c>
      <c r="H200" s="26">
        <f>F200-G200</f>
        <v>40</v>
      </c>
      <c r="I200" s="27">
        <f>K200+L200</f>
        <v>14231</v>
      </c>
      <c r="J200" s="26">
        <v>14353</v>
      </c>
      <c r="K200" s="26">
        <f>SUM(K202:K205)</f>
        <v>7143</v>
      </c>
      <c r="L200" s="26">
        <f>SUM(L202:L205)</f>
        <v>7088</v>
      </c>
      <c r="M200" s="26">
        <f>I200-J200</f>
        <v>-122</v>
      </c>
      <c r="N200" s="28">
        <f>I200/O200</f>
        <v>381.70211624601023</v>
      </c>
      <c r="O200" s="29">
        <v>37.283</v>
      </c>
      <c r="P200" s="31"/>
      <c r="Q200" s="31"/>
      <c r="R200" s="33"/>
      <c r="S200" s="31"/>
      <c r="T200" s="33"/>
      <c r="U200" s="33"/>
      <c r="V200" s="33"/>
      <c r="W200" s="33"/>
      <c r="X200" s="33"/>
      <c r="Y200" s="33"/>
      <c r="Z200" s="33"/>
    </row>
    <row r="201" spans="1:15" ht="13.5">
      <c r="A201" s="69"/>
      <c r="B201" s="70"/>
      <c r="C201" s="72"/>
      <c r="D201" s="72"/>
      <c r="E201" s="72"/>
      <c r="F201" s="43"/>
      <c r="G201" s="44"/>
      <c r="H201" s="73"/>
      <c r="I201" s="45"/>
      <c r="J201" s="45"/>
      <c r="K201" s="44"/>
      <c r="L201" s="44"/>
      <c r="M201" s="73"/>
      <c r="N201" s="45"/>
      <c r="O201" s="46"/>
    </row>
    <row r="202" spans="1:15" ht="13.5" customHeight="1">
      <c r="A202" s="69"/>
      <c r="B202" s="70"/>
      <c r="C202" s="103" t="s">
        <v>119</v>
      </c>
      <c r="D202" s="103"/>
      <c r="E202" s="71"/>
      <c r="F202" s="54">
        <v>3009</v>
      </c>
      <c r="G202" s="55">
        <v>2966</v>
      </c>
      <c r="H202" s="50">
        <f>F202-G202</f>
        <v>43</v>
      </c>
      <c r="I202" s="51">
        <f>K202+L202</f>
        <v>7193</v>
      </c>
      <c r="J202" s="51">
        <v>7165</v>
      </c>
      <c r="K202" s="55">
        <v>3573</v>
      </c>
      <c r="L202" s="55">
        <v>3620</v>
      </c>
      <c r="M202" s="41">
        <f>I202-J202</f>
        <v>28</v>
      </c>
      <c r="N202" s="52">
        <f>I202/O202</f>
        <v>1272.1966749204103</v>
      </c>
      <c r="O202" s="53">
        <v>5.654</v>
      </c>
    </row>
    <row r="203" spans="1:15" ht="13.5" customHeight="1">
      <c r="A203" s="69"/>
      <c r="B203" s="70"/>
      <c r="C203" s="103" t="s">
        <v>120</v>
      </c>
      <c r="D203" s="103"/>
      <c r="E203" s="71"/>
      <c r="F203" s="54">
        <v>366</v>
      </c>
      <c r="G203" s="55">
        <v>362</v>
      </c>
      <c r="H203" s="50">
        <f>F203-G203</f>
        <v>4</v>
      </c>
      <c r="I203" s="51">
        <f>K203+L203</f>
        <v>826</v>
      </c>
      <c r="J203" s="51">
        <v>846</v>
      </c>
      <c r="K203" s="55">
        <v>419</v>
      </c>
      <c r="L203" s="55">
        <v>407</v>
      </c>
      <c r="M203" s="41">
        <f>I203-J203</f>
        <v>-20</v>
      </c>
      <c r="N203" s="52">
        <f>I203/O203</f>
        <v>36.12034283715236</v>
      </c>
      <c r="O203" s="53">
        <v>22.868</v>
      </c>
    </row>
    <row r="204" spans="1:15" ht="13.5" customHeight="1">
      <c r="A204" s="69"/>
      <c r="B204" s="70"/>
      <c r="C204" s="103" t="s">
        <v>121</v>
      </c>
      <c r="D204" s="103"/>
      <c r="E204" s="71"/>
      <c r="F204" s="54">
        <v>2739</v>
      </c>
      <c r="G204" s="55">
        <v>2746</v>
      </c>
      <c r="H204" s="50">
        <f>F204-G204</f>
        <v>-7</v>
      </c>
      <c r="I204" s="51">
        <f>K204+L204</f>
        <v>5966</v>
      </c>
      <c r="J204" s="51">
        <v>6094</v>
      </c>
      <c r="K204" s="55">
        <v>3029</v>
      </c>
      <c r="L204" s="55">
        <v>2937</v>
      </c>
      <c r="M204" s="41">
        <f>I204-J204</f>
        <v>-128</v>
      </c>
      <c r="N204" s="52">
        <f>I204/O204</f>
        <v>2588.286334056399</v>
      </c>
      <c r="O204" s="53">
        <v>2.305</v>
      </c>
    </row>
    <row r="205" spans="1:15" ht="13.5" customHeight="1">
      <c r="A205" s="69"/>
      <c r="B205" s="70"/>
      <c r="C205" s="103" t="s">
        <v>122</v>
      </c>
      <c r="D205" s="103"/>
      <c r="E205" s="71"/>
      <c r="F205" s="54">
        <v>110</v>
      </c>
      <c r="G205" s="55">
        <v>110</v>
      </c>
      <c r="H205" s="50">
        <f>F205-G205</f>
        <v>0</v>
      </c>
      <c r="I205" s="51">
        <f>K205+L205</f>
        <v>246</v>
      </c>
      <c r="J205" s="51">
        <v>248</v>
      </c>
      <c r="K205" s="55">
        <v>122</v>
      </c>
      <c r="L205" s="55">
        <v>124</v>
      </c>
      <c r="M205" s="41">
        <f>I205-J205</f>
        <v>-2</v>
      </c>
      <c r="N205" s="52">
        <f>I205/O205</f>
        <v>38.10408921933085</v>
      </c>
      <c r="O205" s="53">
        <v>6.456</v>
      </c>
    </row>
    <row r="206" spans="1:15" ht="13.5">
      <c r="A206" s="69"/>
      <c r="B206" s="70"/>
      <c r="C206" s="72"/>
      <c r="D206" s="72"/>
      <c r="E206" s="72"/>
      <c r="F206" s="43"/>
      <c r="G206" s="44"/>
      <c r="H206" s="73"/>
      <c r="I206" s="45"/>
      <c r="J206" s="45"/>
      <c r="K206" s="44"/>
      <c r="L206" s="44"/>
      <c r="M206" s="73"/>
      <c r="N206" s="45"/>
      <c r="O206" s="46"/>
    </row>
    <row r="207" spans="1:26" s="34" customFormat="1" ht="13.5" customHeight="1">
      <c r="A207" s="74"/>
      <c r="B207" s="104" t="s">
        <v>123</v>
      </c>
      <c r="C207" s="104"/>
      <c r="D207" s="104"/>
      <c r="E207" s="75"/>
      <c r="F207" s="25">
        <f>SUM(F209:F213)</f>
        <v>14592</v>
      </c>
      <c r="G207" s="26">
        <v>14512</v>
      </c>
      <c r="H207" s="26">
        <f>F207-G207</f>
        <v>80</v>
      </c>
      <c r="I207" s="27">
        <f>K207+L207</f>
        <v>31927</v>
      </c>
      <c r="J207" s="26">
        <v>32010</v>
      </c>
      <c r="K207" s="26">
        <f>SUM(K209:K213)</f>
        <v>15882</v>
      </c>
      <c r="L207" s="26">
        <f>SUM(L209:L213)</f>
        <v>16045</v>
      </c>
      <c r="M207" s="26">
        <f>I207-J207</f>
        <v>-83</v>
      </c>
      <c r="N207" s="28">
        <f>I207/O207</f>
        <v>1314.4092219020174</v>
      </c>
      <c r="O207" s="29">
        <v>24.29</v>
      </c>
      <c r="P207" s="31"/>
      <c r="Q207" s="31"/>
      <c r="R207" s="33"/>
      <c r="S207" s="31"/>
      <c r="T207" s="33"/>
      <c r="U207" s="33"/>
      <c r="V207" s="33"/>
      <c r="W207" s="33"/>
      <c r="X207" s="33"/>
      <c r="Y207" s="33"/>
      <c r="Z207" s="33"/>
    </row>
    <row r="208" spans="1:15" ht="13.5">
      <c r="A208" s="69"/>
      <c r="B208" s="70"/>
      <c r="C208" s="72"/>
      <c r="D208" s="72"/>
      <c r="E208" s="72"/>
      <c r="F208" s="43"/>
      <c r="G208" s="44"/>
      <c r="H208" s="73"/>
      <c r="I208" s="45"/>
      <c r="J208" s="45"/>
      <c r="K208" s="44"/>
      <c r="L208" s="44"/>
      <c r="M208" s="73"/>
      <c r="N208" s="45"/>
      <c r="O208" s="46"/>
    </row>
    <row r="209" spans="1:15" ht="13.5" customHeight="1">
      <c r="A209" s="69"/>
      <c r="B209" s="70"/>
      <c r="C209" s="103" t="s">
        <v>124</v>
      </c>
      <c r="D209" s="103"/>
      <c r="E209" s="71"/>
      <c r="F209" s="54">
        <v>5311</v>
      </c>
      <c r="G209" s="55">
        <v>5277</v>
      </c>
      <c r="H209" s="50">
        <f>F209-G209</f>
        <v>34</v>
      </c>
      <c r="I209" s="51">
        <f>K209+L209</f>
        <v>12342</v>
      </c>
      <c r="J209" s="51">
        <v>12408</v>
      </c>
      <c r="K209" s="55">
        <v>6217</v>
      </c>
      <c r="L209" s="55">
        <v>6125</v>
      </c>
      <c r="M209" s="41">
        <f>I209-J209</f>
        <v>-66</v>
      </c>
      <c r="N209" s="52">
        <f>I209/O209</f>
        <v>2464.94907130018</v>
      </c>
      <c r="O209" s="53">
        <v>5.007</v>
      </c>
    </row>
    <row r="210" spans="1:15" ht="13.5" customHeight="1">
      <c r="A210" s="69"/>
      <c r="B210" s="70"/>
      <c r="C210" s="103" t="s">
        <v>125</v>
      </c>
      <c r="D210" s="103"/>
      <c r="E210" s="71"/>
      <c r="F210" s="54">
        <v>746</v>
      </c>
      <c r="G210" s="55">
        <v>753</v>
      </c>
      <c r="H210" s="50">
        <f>F210-G210</f>
        <v>-7</v>
      </c>
      <c r="I210" s="51">
        <f>K210+L210</f>
        <v>1657</v>
      </c>
      <c r="J210" s="51">
        <v>1675</v>
      </c>
      <c r="K210" s="83">
        <v>820</v>
      </c>
      <c r="L210" s="55">
        <v>837</v>
      </c>
      <c r="M210" s="41">
        <f>I210-J210</f>
        <v>-18</v>
      </c>
      <c r="N210" s="52">
        <f>I210/O210</f>
        <v>208.66389623473114</v>
      </c>
      <c r="O210" s="53">
        <v>7.941</v>
      </c>
    </row>
    <row r="211" spans="1:15" ht="13.5" customHeight="1">
      <c r="A211" s="69"/>
      <c r="B211" s="70"/>
      <c r="C211" s="103" t="s">
        <v>126</v>
      </c>
      <c r="D211" s="103"/>
      <c r="E211" s="71"/>
      <c r="F211" s="54">
        <v>3069</v>
      </c>
      <c r="G211" s="55">
        <v>3055</v>
      </c>
      <c r="H211" s="50">
        <f>F211-G211</f>
        <v>14</v>
      </c>
      <c r="I211" s="51">
        <f>K211+L211</f>
        <v>6395</v>
      </c>
      <c r="J211" s="51">
        <v>6415</v>
      </c>
      <c r="K211" s="55">
        <v>3145</v>
      </c>
      <c r="L211" s="55">
        <v>3250</v>
      </c>
      <c r="M211" s="41">
        <f>I211-J211</f>
        <v>-20</v>
      </c>
      <c r="N211" s="52">
        <f>I211/O211</f>
        <v>2634.940255459415</v>
      </c>
      <c r="O211" s="53">
        <v>2.427</v>
      </c>
    </row>
    <row r="212" spans="1:15" ht="13.5" customHeight="1">
      <c r="A212" s="69"/>
      <c r="B212" s="70"/>
      <c r="C212" s="103" t="s">
        <v>127</v>
      </c>
      <c r="D212" s="103"/>
      <c r="E212" s="71"/>
      <c r="F212" s="54">
        <v>3797</v>
      </c>
      <c r="G212" s="55">
        <v>3783</v>
      </c>
      <c r="H212" s="50">
        <f>F212-G212</f>
        <v>14</v>
      </c>
      <c r="I212" s="51">
        <f>K212+L212</f>
        <v>8645</v>
      </c>
      <c r="J212" s="51">
        <v>8630</v>
      </c>
      <c r="K212" s="55">
        <v>4326</v>
      </c>
      <c r="L212" s="55">
        <v>4319</v>
      </c>
      <c r="M212" s="41">
        <f>I212-J212</f>
        <v>15</v>
      </c>
      <c r="N212" s="52">
        <f>I212/O212</f>
        <v>5323.275862068966</v>
      </c>
      <c r="O212" s="53">
        <v>1.624</v>
      </c>
    </row>
    <row r="213" spans="1:15" ht="13.5" customHeight="1">
      <c r="A213" s="69"/>
      <c r="B213" s="70"/>
      <c r="C213" s="103" t="s">
        <v>128</v>
      </c>
      <c r="D213" s="103"/>
      <c r="E213" s="71"/>
      <c r="F213" s="54">
        <v>1669</v>
      </c>
      <c r="G213" s="55">
        <v>1644</v>
      </c>
      <c r="H213" s="50">
        <f>F213-G213</f>
        <v>25</v>
      </c>
      <c r="I213" s="51">
        <f>K213+L213</f>
        <v>2888</v>
      </c>
      <c r="J213" s="51">
        <v>2882</v>
      </c>
      <c r="K213" s="55">
        <v>1374</v>
      </c>
      <c r="L213" s="55">
        <v>1514</v>
      </c>
      <c r="M213" s="41">
        <f>I213-J213</f>
        <v>6</v>
      </c>
      <c r="N213" s="52">
        <f>I213/O213</f>
        <v>396.10478672335756</v>
      </c>
      <c r="O213" s="53">
        <v>7.291</v>
      </c>
    </row>
    <row r="214" spans="1:15" ht="13.5">
      <c r="A214" s="69"/>
      <c r="B214" s="70"/>
      <c r="C214" s="72"/>
      <c r="D214" s="72"/>
      <c r="E214" s="72"/>
      <c r="F214" s="43"/>
      <c r="G214" s="44"/>
      <c r="H214" s="73"/>
      <c r="I214" s="45"/>
      <c r="J214" s="45"/>
      <c r="K214" s="44"/>
      <c r="L214" s="44"/>
      <c r="M214" s="73"/>
      <c r="N214" s="45"/>
      <c r="O214" s="46"/>
    </row>
    <row r="215" spans="1:26" s="34" customFormat="1" ht="13.5" customHeight="1">
      <c r="A215" s="74"/>
      <c r="B215" s="104" t="s">
        <v>129</v>
      </c>
      <c r="C215" s="104"/>
      <c r="D215" s="104"/>
      <c r="E215" s="75"/>
      <c r="F215" s="25">
        <f>SUM(F217,F227:F242)</f>
        <v>8401</v>
      </c>
      <c r="G215" s="26">
        <v>8290</v>
      </c>
      <c r="H215" s="26">
        <f>F215-G215</f>
        <v>111</v>
      </c>
      <c r="I215" s="27">
        <f>K215+L215</f>
        <v>14538</v>
      </c>
      <c r="J215" s="26">
        <v>14466</v>
      </c>
      <c r="K215" s="26">
        <f>SUM(K217,K227:K242)</f>
        <v>7577</v>
      </c>
      <c r="L215" s="26">
        <f>SUM(L217,L227:L242)</f>
        <v>6961</v>
      </c>
      <c r="M215" s="26">
        <f>I215-J215</f>
        <v>72</v>
      </c>
      <c r="N215" s="28">
        <f>I215/O215</f>
        <v>1001.584567688598</v>
      </c>
      <c r="O215" s="29">
        <v>14.515</v>
      </c>
      <c r="P215" s="31"/>
      <c r="Q215" s="31"/>
      <c r="R215" s="33"/>
      <c r="S215" s="31"/>
      <c r="T215" s="33"/>
      <c r="U215" s="33"/>
      <c r="V215" s="33"/>
      <c r="W215" s="33"/>
      <c r="X215" s="33"/>
      <c r="Y215" s="33"/>
      <c r="Z215" s="33"/>
    </row>
    <row r="216" spans="1:26" s="34" customFormat="1" ht="13.5" customHeight="1">
      <c r="A216" s="23"/>
      <c r="B216" s="24"/>
      <c r="C216" s="24"/>
      <c r="D216" s="24"/>
      <c r="E216" s="84"/>
      <c r="F216" s="85"/>
      <c r="G216" s="85"/>
      <c r="H216" s="73"/>
      <c r="I216" s="85"/>
      <c r="J216" s="85"/>
      <c r="K216" s="85"/>
      <c r="L216" s="85"/>
      <c r="M216" s="73"/>
      <c r="N216" s="85"/>
      <c r="O216" s="29"/>
      <c r="P216" s="31"/>
      <c r="Q216" s="31"/>
      <c r="R216" s="33"/>
      <c r="S216" s="31"/>
      <c r="T216" s="33"/>
      <c r="U216" s="33"/>
      <c r="V216" s="33"/>
      <c r="W216" s="33"/>
      <c r="X216" s="33"/>
      <c r="Y216" s="33"/>
      <c r="Z216" s="33"/>
    </row>
    <row r="217" spans="1:15" ht="13.5" customHeight="1">
      <c r="A217" s="3"/>
      <c r="B217" s="35"/>
      <c r="C217" s="95" t="s">
        <v>130</v>
      </c>
      <c r="D217" s="95"/>
      <c r="E217" s="47"/>
      <c r="F217" s="54">
        <v>51</v>
      </c>
      <c r="G217" s="55">
        <v>52</v>
      </c>
      <c r="H217" s="50">
        <f>F217-G217</f>
        <v>-1</v>
      </c>
      <c r="I217" s="51">
        <f>K217+L217</f>
        <v>108</v>
      </c>
      <c r="J217" s="51">
        <v>111</v>
      </c>
      <c r="K217" s="55">
        <v>61</v>
      </c>
      <c r="L217" s="55">
        <v>47</v>
      </c>
      <c r="M217" s="41">
        <f>I217-J217</f>
        <v>-3</v>
      </c>
      <c r="N217" s="52">
        <f>I217/O217</f>
        <v>583.7837837837837</v>
      </c>
      <c r="O217" s="53">
        <v>0.185</v>
      </c>
    </row>
    <row r="218" spans="1:9" ht="6.75" customHeight="1">
      <c r="A218" s="3"/>
      <c r="B218" s="3"/>
      <c r="C218" s="3"/>
      <c r="D218" s="3"/>
      <c r="E218" s="86"/>
      <c r="I218" s="87"/>
    </row>
    <row r="219" spans="1:15" ht="18" customHeight="1">
      <c r="A219" s="105" t="s">
        <v>56</v>
      </c>
      <c r="B219" s="106"/>
      <c r="C219" s="106"/>
      <c r="D219" s="106"/>
      <c r="E219" s="106"/>
      <c r="F219" s="106"/>
      <c r="G219" s="106"/>
      <c r="H219" s="107"/>
      <c r="I219" s="107"/>
      <c r="J219" s="107"/>
      <c r="K219" s="107"/>
      <c r="L219" s="107"/>
      <c r="M219" s="107"/>
      <c r="N219" s="108"/>
      <c r="O219" s="108"/>
    </row>
    <row r="220" spans="1:5" ht="18" customHeight="1">
      <c r="A220" s="3"/>
      <c r="B220" s="3"/>
      <c r="C220" s="64"/>
      <c r="D220" s="64"/>
      <c r="E220" s="64"/>
    </row>
    <row r="221" spans="1:5" ht="4.5" customHeight="1" thickBot="1">
      <c r="A221" s="3"/>
      <c r="B221" s="3"/>
      <c r="C221" s="3"/>
      <c r="D221" s="3"/>
      <c r="E221" s="3"/>
    </row>
    <row r="222" spans="1:26" s="2" customFormat="1" ht="14.25" customHeight="1">
      <c r="A222" s="7"/>
      <c r="B222" s="109" t="s">
        <v>2</v>
      </c>
      <c r="C222" s="109"/>
      <c r="D222" s="109"/>
      <c r="E222" s="8"/>
      <c r="F222" s="112" t="s">
        <v>3</v>
      </c>
      <c r="G222" s="113" t="s">
        <v>4</v>
      </c>
      <c r="H222" s="114" t="s">
        <v>5</v>
      </c>
      <c r="I222" s="112" t="s">
        <v>6</v>
      </c>
      <c r="J222" s="112"/>
      <c r="K222" s="116"/>
      <c r="L222" s="116"/>
      <c r="M222" s="116"/>
      <c r="N222" s="117" t="s">
        <v>7</v>
      </c>
      <c r="O222" s="97" t="s">
        <v>8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2" customFormat="1" ht="14.25" customHeight="1">
      <c r="A223" s="9"/>
      <c r="B223" s="110"/>
      <c r="C223" s="110"/>
      <c r="D223" s="110"/>
      <c r="E223" s="10"/>
      <c r="F223" s="100"/>
      <c r="G223" s="100"/>
      <c r="H223" s="115"/>
      <c r="I223" s="100"/>
      <c r="J223" s="100"/>
      <c r="K223" s="100"/>
      <c r="L223" s="100"/>
      <c r="M223" s="100"/>
      <c r="N223" s="118"/>
      <c r="O223" s="9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2" customFormat="1" ht="14.25" customHeight="1">
      <c r="A224" s="9"/>
      <c r="B224" s="110"/>
      <c r="C224" s="110"/>
      <c r="D224" s="110"/>
      <c r="E224" s="10"/>
      <c r="F224" s="100"/>
      <c r="G224" s="100"/>
      <c r="H224" s="115"/>
      <c r="I224" s="99" t="s">
        <v>9</v>
      </c>
      <c r="J224" s="101" t="s">
        <v>10</v>
      </c>
      <c r="K224" s="99" t="s">
        <v>11</v>
      </c>
      <c r="L224" s="99" t="s">
        <v>12</v>
      </c>
      <c r="M224" s="99" t="s">
        <v>13</v>
      </c>
      <c r="N224" s="118"/>
      <c r="O224" s="9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2" customFormat="1" ht="14.25" customHeight="1">
      <c r="A225" s="11"/>
      <c r="B225" s="111"/>
      <c r="C225" s="111"/>
      <c r="D225" s="111"/>
      <c r="E225" s="12"/>
      <c r="F225" s="100"/>
      <c r="G225" s="100"/>
      <c r="H225" s="102"/>
      <c r="I225" s="100"/>
      <c r="J225" s="102"/>
      <c r="K225" s="100"/>
      <c r="L225" s="100"/>
      <c r="M225" s="100"/>
      <c r="N225" s="119"/>
      <c r="O225" s="9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15" ht="6.75" customHeight="1">
      <c r="A226" s="3"/>
      <c r="B226" s="13"/>
      <c r="C226" s="14"/>
      <c r="D226" s="14"/>
      <c r="E226" s="14"/>
      <c r="F226" s="16"/>
      <c r="G226" s="17"/>
      <c r="H226" s="18"/>
      <c r="I226" s="17"/>
      <c r="J226" s="17"/>
      <c r="K226" s="17"/>
      <c r="L226" s="17"/>
      <c r="M226" s="18"/>
      <c r="N226" s="17"/>
      <c r="O226" s="19"/>
    </row>
    <row r="227" spans="1:15" ht="12.75" customHeight="1">
      <c r="A227" s="3"/>
      <c r="B227" s="35"/>
      <c r="C227" s="95" t="s">
        <v>131</v>
      </c>
      <c r="D227" s="95"/>
      <c r="E227" s="47"/>
      <c r="F227" s="54">
        <v>1119</v>
      </c>
      <c r="G227" s="55">
        <v>1115</v>
      </c>
      <c r="H227" s="50">
        <f aca="true" t="shared" si="28" ref="H227:H242">F227-G227</f>
        <v>4</v>
      </c>
      <c r="I227" s="51">
        <f aca="true" t="shared" si="29" ref="I227:I242">K227+L227</f>
        <v>1927</v>
      </c>
      <c r="J227" s="51">
        <v>1938</v>
      </c>
      <c r="K227" s="55">
        <v>1055</v>
      </c>
      <c r="L227" s="55">
        <v>872</v>
      </c>
      <c r="M227" s="41">
        <f aca="true" t="shared" si="30" ref="M227:M242">I227-J227</f>
        <v>-11</v>
      </c>
      <c r="N227" s="52">
        <f aca="true" t="shared" si="31" ref="N227:N242">I227/O227</f>
        <v>2665.283540802213</v>
      </c>
      <c r="O227" s="53">
        <v>0.723</v>
      </c>
    </row>
    <row r="228" spans="1:15" ht="12.75" customHeight="1">
      <c r="A228" s="3"/>
      <c r="B228" s="35"/>
      <c r="C228" s="47" t="s">
        <v>132</v>
      </c>
      <c r="D228" s="47" t="s">
        <v>22</v>
      </c>
      <c r="E228" s="15"/>
      <c r="F228" s="54">
        <v>724</v>
      </c>
      <c r="G228" s="55">
        <v>713</v>
      </c>
      <c r="H228" s="50">
        <f t="shared" si="28"/>
        <v>11</v>
      </c>
      <c r="I228" s="51">
        <f t="shared" si="29"/>
        <v>944</v>
      </c>
      <c r="J228" s="51">
        <v>944</v>
      </c>
      <c r="K228" s="55">
        <v>638</v>
      </c>
      <c r="L228" s="55">
        <v>306</v>
      </c>
      <c r="M228" s="41">
        <f t="shared" si="30"/>
        <v>0</v>
      </c>
      <c r="N228" s="52">
        <f t="shared" si="31"/>
        <v>1307.4792243767313</v>
      </c>
      <c r="O228" s="53">
        <v>0.722</v>
      </c>
    </row>
    <row r="229" spans="1:15" ht="12.75" customHeight="1">
      <c r="A229" s="3"/>
      <c r="B229" s="35"/>
      <c r="C229" s="47" t="s">
        <v>132</v>
      </c>
      <c r="D229" s="47" t="s">
        <v>76</v>
      </c>
      <c r="E229" s="15"/>
      <c r="F229" s="54">
        <v>388</v>
      </c>
      <c r="G229" s="55">
        <v>391</v>
      </c>
      <c r="H229" s="50">
        <f t="shared" si="28"/>
        <v>-3</v>
      </c>
      <c r="I229" s="51">
        <f t="shared" si="29"/>
        <v>611</v>
      </c>
      <c r="J229" s="51">
        <v>616</v>
      </c>
      <c r="K229" s="55">
        <v>283</v>
      </c>
      <c r="L229" s="55">
        <v>328</v>
      </c>
      <c r="M229" s="41">
        <f t="shared" si="30"/>
        <v>-5</v>
      </c>
      <c r="N229" s="52">
        <f t="shared" si="31"/>
        <v>1363.8392857142858</v>
      </c>
      <c r="O229" s="53">
        <v>0.448</v>
      </c>
    </row>
    <row r="230" spans="1:15" ht="12.75" customHeight="1">
      <c r="A230" s="3"/>
      <c r="B230" s="35"/>
      <c r="C230" s="95" t="s">
        <v>133</v>
      </c>
      <c r="D230" s="95"/>
      <c r="E230" s="47"/>
      <c r="F230" s="54">
        <v>162</v>
      </c>
      <c r="G230" s="55">
        <v>167</v>
      </c>
      <c r="H230" s="50">
        <f t="shared" si="28"/>
        <v>-5</v>
      </c>
      <c r="I230" s="51">
        <f t="shared" si="29"/>
        <v>295</v>
      </c>
      <c r="J230" s="51">
        <v>309</v>
      </c>
      <c r="K230" s="55">
        <v>140</v>
      </c>
      <c r="L230" s="55">
        <v>155</v>
      </c>
      <c r="M230" s="41">
        <f t="shared" si="30"/>
        <v>-14</v>
      </c>
      <c r="N230" s="52">
        <f t="shared" si="31"/>
        <v>634.4086021505376</v>
      </c>
      <c r="O230" s="53">
        <v>0.465</v>
      </c>
    </row>
    <row r="231" spans="1:15" ht="12.75" customHeight="1">
      <c r="A231" s="3"/>
      <c r="B231" s="35"/>
      <c r="C231" s="95" t="s">
        <v>134</v>
      </c>
      <c r="D231" s="95"/>
      <c r="E231" s="47"/>
      <c r="F231" s="54">
        <v>755</v>
      </c>
      <c r="G231" s="55">
        <v>751</v>
      </c>
      <c r="H231" s="50">
        <f t="shared" si="28"/>
        <v>4</v>
      </c>
      <c r="I231" s="51">
        <f t="shared" si="29"/>
        <v>1418</v>
      </c>
      <c r="J231" s="51">
        <v>1388</v>
      </c>
      <c r="K231" s="55">
        <v>729</v>
      </c>
      <c r="L231" s="55">
        <v>689</v>
      </c>
      <c r="M231" s="41">
        <f t="shared" si="30"/>
        <v>30</v>
      </c>
      <c r="N231" s="52">
        <f t="shared" si="31"/>
        <v>1277.4774774774774</v>
      </c>
      <c r="O231" s="53">
        <v>1.11</v>
      </c>
    </row>
    <row r="232" spans="1:15" ht="12.75" customHeight="1">
      <c r="A232" s="3"/>
      <c r="B232" s="35"/>
      <c r="C232" s="47" t="s">
        <v>135</v>
      </c>
      <c r="D232" s="47" t="s">
        <v>22</v>
      </c>
      <c r="E232" s="15"/>
      <c r="F232" s="54">
        <v>351</v>
      </c>
      <c r="G232" s="55">
        <v>350</v>
      </c>
      <c r="H232" s="50">
        <f t="shared" si="28"/>
        <v>1</v>
      </c>
      <c r="I232" s="51">
        <f t="shared" si="29"/>
        <v>818</v>
      </c>
      <c r="J232" s="51">
        <v>824</v>
      </c>
      <c r="K232" s="55">
        <v>391</v>
      </c>
      <c r="L232" s="55">
        <v>427</v>
      </c>
      <c r="M232" s="41">
        <f t="shared" si="30"/>
        <v>-6</v>
      </c>
      <c r="N232" s="52">
        <f t="shared" si="31"/>
        <v>8891.304347826088</v>
      </c>
      <c r="O232" s="53">
        <v>0.092</v>
      </c>
    </row>
    <row r="233" spans="1:15" ht="12.75" customHeight="1">
      <c r="A233" s="3"/>
      <c r="B233" s="35"/>
      <c r="C233" s="47" t="s">
        <v>135</v>
      </c>
      <c r="D233" s="47" t="s">
        <v>76</v>
      </c>
      <c r="E233" s="15"/>
      <c r="F233" s="54">
        <v>669</v>
      </c>
      <c r="G233" s="55">
        <v>674</v>
      </c>
      <c r="H233" s="50">
        <f t="shared" si="28"/>
        <v>-5</v>
      </c>
      <c r="I233" s="51">
        <f t="shared" si="29"/>
        <v>1574</v>
      </c>
      <c r="J233" s="51">
        <v>1597</v>
      </c>
      <c r="K233" s="55">
        <v>772</v>
      </c>
      <c r="L233" s="55">
        <v>802</v>
      </c>
      <c r="M233" s="41">
        <f t="shared" si="30"/>
        <v>-23</v>
      </c>
      <c r="N233" s="52">
        <f t="shared" si="31"/>
        <v>7355.140186915888</v>
      </c>
      <c r="O233" s="53">
        <v>0.214</v>
      </c>
    </row>
    <row r="234" spans="1:15" ht="12.75" customHeight="1">
      <c r="A234" s="3"/>
      <c r="B234" s="35"/>
      <c r="C234" s="47" t="s">
        <v>136</v>
      </c>
      <c r="D234" s="47" t="s">
        <v>22</v>
      </c>
      <c r="E234" s="15"/>
      <c r="F234" s="54">
        <v>1306</v>
      </c>
      <c r="G234" s="55">
        <v>1238</v>
      </c>
      <c r="H234" s="50">
        <f t="shared" si="28"/>
        <v>68</v>
      </c>
      <c r="I234" s="51">
        <f t="shared" si="29"/>
        <v>1574</v>
      </c>
      <c r="J234" s="51">
        <v>1483</v>
      </c>
      <c r="K234" s="55">
        <v>864</v>
      </c>
      <c r="L234" s="55">
        <v>710</v>
      </c>
      <c r="M234" s="41">
        <f t="shared" si="30"/>
        <v>91</v>
      </c>
      <c r="N234" s="52">
        <f t="shared" si="31"/>
        <v>4458.923512747876</v>
      </c>
      <c r="O234" s="53">
        <v>0.353</v>
      </c>
    </row>
    <row r="235" spans="1:15" ht="12.75" customHeight="1">
      <c r="A235" s="3"/>
      <c r="B235" s="35"/>
      <c r="C235" s="47" t="s">
        <v>136</v>
      </c>
      <c r="D235" s="47" t="s">
        <v>76</v>
      </c>
      <c r="E235" s="15"/>
      <c r="F235" s="54">
        <v>450</v>
      </c>
      <c r="G235" s="55">
        <v>443</v>
      </c>
      <c r="H235" s="50">
        <f t="shared" si="28"/>
        <v>7</v>
      </c>
      <c r="I235" s="51">
        <f t="shared" si="29"/>
        <v>760</v>
      </c>
      <c r="J235" s="51">
        <v>756</v>
      </c>
      <c r="K235" s="55">
        <v>397</v>
      </c>
      <c r="L235" s="55">
        <v>363</v>
      </c>
      <c r="M235" s="41">
        <f t="shared" si="30"/>
        <v>4</v>
      </c>
      <c r="N235" s="52">
        <f t="shared" si="31"/>
        <v>1328.6713286713289</v>
      </c>
      <c r="O235" s="53">
        <v>0.572</v>
      </c>
    </row>
    <row r="236" spans="1:15" ht="12.75" customHeight="1">
      <c r="A236" s="3"/>
      <c r="B236" s="35"/>
      <c r="C236" s="47" t="s">
        <v>136</v>
      </c>
      <c r="D236" s="47" t="s">
        <v>33</v>
      </c>
      <c r="E236" s="15"/>
      <c r="F236" s="54">
        <v>376</v>
      </c>
      <c r="G236" s="55">
        <v>373</v>
      </c>
      <c r="H236" s="50">
        <f t="shared" si="28"/>
        <v>3</v>
      </c>
      <c r="I236" s="51">
        <f t="shared" si="29"/>
        <v>629</v>
      </c>
      <c r="J236" s="51">
        <v>637</v>
      </c>
      <c r="K236" s="55">
        <v>301</v>
      </c>
      <c r="L236" s="55">
        <v>328</v>
      </c>
      <c r="M236" s="41">
        <f t="shared" si="30"/>
        <v>-8</v>
      </c>
      <c r="N236" s="52">
        <f t="shared" si="31"/>
        <v>3276.0416666666665</v>
      </c>
      <c r="O236" s="53">
        <v>0.192</v>
      </c>
    </row>
    <row r="237" spans="1:15" ht="12.75" customHeight="1">
      <c r="A237" s="3"/>
      <c r="B237" s="35"/>
      <c r="C237" s="47"/>
      <c r="D237" s="35"/>
      <c r="E237" s="35"/>
      <c r="F237" s="43"/>
      <c r="G237" s="44"/>
      <c r="H237" s="50"/>
      <c r="I237" s="45"/>
      <c r="J237" s="45"/>
      <c r="K237" s="44"/>
      <c r="L237" s="44"/>
      <c r="M237" s="41"/>
      <c r="N237" s="45"/>
      <c r="O237" s="46"/>
    </row>
    <row r="238" spans="1:15" ht="12.75" customHeight="1">
      <c r="A238" s="3"/>
      <c r="B238" s="35"/>
      <c r="C238" s="47" t="s">
        <v>137</v>
      </c>
      <c r="D238" s="47" t="s">
        <v>22</v>
      </c>
      <c r="E238" s="15"/>
      <c r="F238" s="54">
        <v>229</v>
      </c>
      <c r="G238" s="55">
        <v>216</v>
      </c>
      <c r="H238" s="50">
        <f t="shared" si="28"/>
        <v>13</v>
      </c>
      <c r="I238" s="51">
        <f t="shared" si="29"/>
        <v>433</v>
      </c>
      <c r="J238" s="51">
        <v>422</v>
      </c>
      <c r="K238" s="55">
        <v>231</v>
      </c>
      <c r="L238" s="55">
        <v>202</v>
      </c>
      <c r="M238" s="41">
        <f t="shared" si="30"/>
        <v>11</v>
      </c>
      <c r="N238" s="52">
        <f t="shared" si="31"/>
        <v>633.0409356725146</v>
      </c>
      <c r="O238" s="53">
        <v>0.684</v>
      </c>
    </row>
    <row r="239" spans="1:15" ht="12.75" customHeight="1">
      <c r="A239" s="3"/>
      <c r="B239" s="35"/>
      <c r="C239" s="47" t="s">
        <v>137</v>
      </c>
      <c r="D239" s="47" t="s">
        <v>76</v>
      </c>
      <c r="E239" s="15"/>
      <c r="F239" s="54">
        <v>79</v>
      </c>
      <c r="G239" s="55">
        <v>80</v>
      </c>
      <c r="H239" s="50">
        <f t="shared" si="28"/>
        <v>-1</v>
      </c>
      <c r="I239" s="51">
        <f t="shared" si="29"/>
        <v>135</v>
      </c>
      <c r="J239" s="51">
        <v>138</v>
      </c>
      <c r="K239" s="55">
        <v>55</v>
      </c>
      <c r="L239" s="55">
        <v>80</v>
      </c>
      <c r="M239" s="41">
        <f t="shared" si="30"/>
        <v>-3</v>
      </c>
      <c r="N239" s="52">
        <f t="shared" si="31"/>
        <v>167.49379652605458</v>
      </c>
      <c r="O239" s="53">
        <v>0.806</v>
      </c>
    </row>
    <row r="240" spans="1:15" ht="12.75" customHeight="1">
      <c r="A240" s="3"/>
      <c r="B240" s="35"/>
      <c r="C240" s="95" t="s">
        <v>138</v>
      </c>
      <c r="D240" s="95"/>
      <c r="E240" s="47"/>
      <c r="F240" s="54">
        <v>822</v>
      </c>
      <c r="G240" s="55">
        <v>820</v>
      </c>
      <c r="H240" s="50">
        <f t="shared" si="28"/>
        <v>2</v>
      </c>
      <c r="I240" s="51">
        <f t="shared" si="29"/>
        <v>1414</v>
      </c>
      <c r="J240" s="51">
        <v>1405</v>
      </c>
      <c r="K240" s="55">
        <v>662</v>
      </c>
      <c r="L240" s="55">
        <v>752</v>
      </c>
      <c r="M240" s="41">
        <f t="shared" si="30"/>
        <v>9</v>
      </c>
      <c r="N240" s="52">
        <f t="shared" si="31"/>
        <v>755.7455905932657</v>
      </c>
      <c r="O240" s="53">
        <v>1.871</v>
      </c>
    </row>
    <row r="241" spans="1:15" ht="12.75" customHeight="1">
      <c r="A241" s="3"/>
      <c r="B241" s="35"/>
      <c r="C241" s="95" t="s">
        <v>139</v>
      </c>
      <c r="D241" s="95"/>
      <c r="E241" s="47"/>
      <c r="F241" s="54">
        <v>756</v>
      </c>
      <c r="G241" s="55">
        <v>749</v>
      </c>
      <c r="H241" s="50">
        <f t="shared" si="28"/>
        <v>7</v>
      </c>
      <c r="I241" s="51">
        <f t="shared" si="29"/>
        <v>1484</v>
      </c>
      <c r="J241" s="51">
        <v>1478</v>
      </c>
      <c r="K241" s="55">
        <v>776</v>
      </c>
      <c r="L241" s="55">
        <v>708</v>
      </c>
      <c r="M241" s="41">
        <f t="shared" si="30"/>
        <v>6</v>
      </c>
      <c r="N241" s="52">
        <f t="shared" si="31"/>
        <v>424.4851258581236</v>
      </c>
      <c r="O241" s="53">
        <v>3.496</v>
      </c>
    </row>
    <row r="242" spans="1:15" ht="12.75" customHeight="1">
      <c r="A242" s="3"/>
      <c r="B242" s="35"/>
      <c r="C242" s="95" t="s">
        <v>140</v>
      </c>
      <c r="D242" s="95"/>
      <c r="E242" s="47"/>
      <c r="F242" s="54">
        <v>164</v>
      </c>
      <c r="G242" s="55">
        <v>158</v>
      </c>
      <c r="H242" s="50">
        <f t="shared" si="28"/>
        <v>6</v>
      </c>
      <c r="I242" s="51">
        <f t="shared" si="29"/>
        <v>414</v>
      </c>
      <c r="J242" s="51">
        <v>420</v>
      </c>
      <c r="K242" s="55">
        <v>222</v>
      </c>
      <c r="L242" s="55">
        <v>192</v>
      </c>
      <c r="M242" s="41">
        <f t="shared" si="30"/>
        <v>-6</v>
      </c>
      <c r="N242" s="52">
        <f t="shared" si="31"/>
        <v>160.34082106893882</v>
      </c>
      <c r="O242" s="53">
        <v>2.582</v>
      </c>
    </row>
    <row r="243" spans="1:15" ht="12.75" customHeight="1">
      <c r="A243" s="3"/>
      <c r="B243" s="35"/>
      <c r="C243" s="15"/>
      <c r="D243" s="15"/>
      <c r="E243" s="15"/>
      <c r="F243" s="43"/>
      <c r="G243" s="44"/>
      <c r="H243" s="73"/>
      <c r="I243" s="45"/>
      <c r="J243" s="45"/>
      <c r="K243" s="44"/>
      <c r="L243" s="44"/>
      <c r="M243" s="73"/>
      <c r="N243" s="45"/>
      <c r="O243" s="46"/>
    </row>
    <row r="244" spans="1:26" s="34" customFormat="1" ht="12.75" customHeight="1">
      <c r="A244" s="23"/>
      <c r="B244" s="96" t="s">
        <v>141</v>
      </c>
      <c r="C244" s="96"/>
      <c r="D244" s="96"/>
      <c r="E244" s="24"/>
      <c r="F244" s="25">
        <f>SUM(F246:F266)</f>
        <v>17447</v>
      </c>
      <c r="G244" s="26">
        <v>17145</v>
      </c>
      <c r="H244" s="26">
        <f>F244-G244</f>
        <v>302</v>
      </c>
      <c r="I244" s="27">
        <f>K244+L244</f>
        <v>43235</v>
      </c>
      <c r="J244" s="26">
        <v>42707</v>
      </c>
      <c r="K244" s="26">
        <f>SUM(K246:K266)</f>
        <v>21772</v>
      </c>
      <c r="L244" s="26">
        <f>SUM(L246:L266)</f>
        <v>21463</v>
      </c>
      <c r="M244" s="26">
        <f>I244-J244</f>
        <v>528</v>
      </c>
      <c r="N244" s="28">
        <f>I244/O244</f>
        <v>5012.753623188406</v>
      </c>
      <c r="O244" s="29">
        <v>8.625</v>
      </c>
      <c r="P244" s="31"/>
      <c r="Q244" s="31"/>
      <c r="R244" s="33"/>
      <c r="S244" s="31"/>
      <c r="T244" s="33"/>
      <c r="U244" s="33"/>
      <c r="V244" s="33"/>
      <c r="W244" s="33"/>
      <c r="X244" s="33"/>
      <c r="Y244" s="33"/>
      <c r="Z244" s="33"/>
    </row>
    <row r="245" spans="1:15" ht="12.75" customHeight="1">
      <c r="A245" s="3"/>
      <c r="B245" s="35"/>
      <c r="C245" s="15"/>
      <c r="D245" s="15"/>
      <c r="E245" s="15"/>
      <c r="F245" s="43"/>
      <c r="G245" s="44"/>
      <c r="H245" s="73"/>
      <c r="I245" s="45"/>
      <c r="J245" s="45"/>
      <c r="K245" s="44"/>
      <c r="L245" s="44"/>
      <c r="M245" s="73"/>
      <c r="N245" s="45"/>
      <c r="O245" s="46"/>
    </row>
    <row r="246" spans="1:15" ht="12.75" customHeight="1">
      <c r="A246" s="3"/>
      <c r="B246" s="35"/>
      <c r="C246" s="95" t="s">
        <v>142</v>
      </c>
      <c r="D246" s="95"/>
      <c r="E246" s="47"/>
      <c r="F246" s="54">
        <v>3079</v>
      </c>
      <c r="G246" s="55">
        <v>3094</v>
      </c>
      <c r="H246" s="50">
        <f aca="true" t="shared" si="32" ref="H246:H266">F246-G246</f>
        <v>-15</v>
      </c>
      <c r="I246" s="51">
        <f aca="true" t="shared" si="33" ref="I246:I266">K246+L246</f>
        <v>6659</v>
      </c>
      <c r="J246" s="51">
        <v>6700</v>
      </c>
      <c r="K246" s="55">
        <v>3449</v>
      </c>
      <c r="L246" s="55">
        <v>3210</v>
      </c>
      <c r="M246" s="41">
        <f aca="true" t="shared" si="34" ref="M246:M266">I246-J246</f>
        <v>-41</v>
      </c>
      <c r="N246" s="52">
        <f aca="true" t="shared" si="35" ref="N246:N255">I246/O246</f>
        <v>4378.040762656147</v>
      </c>
      <c r="O246" s="53">
        <v>1.521</v>
      </c>
    </row>
    <row r="247" spans="1:15" ht="12.75" customHeight="1">
      <c r="A247" s="3"/>
      <c r="B247" s="35"/>
      <c r="C247" s="95" t="s">
        <v>143</v>
      </c>
      <c r="D247" s="95"/>
      <c r="E247" s="47"/>
      <c r="F247" s="54">
        <v>5630</v>
      </c>
      <c r="G247" s="55">
        <v>5575</v>
      </c>
      <c r="H247" s="50">
        <f t="shared" si="32"/>
        <v>55</v>
      </c>
      <c r="I247" s="51">
        <f t="shared" si="33"/>
        <v>12712</v>
      </c>
      <c r="J247" s="51">
        <v>12656</v>
      </c>
      <c r="K247" s="55">
        <v>6421</v>
      </c>
      <c r="L247" s="55">
        <v>6291</v>
      </c>
      <c r="M247" s="41">
        <f t="shared" si="34"/>
        <v>56</v>
      </c>
      <c r="N247" s="52">
        <f t="shared" si="35"/>
        <v>4128.613186099383</v>
      </c>
      <c r="O247" s="53">
        <v>3.079</v>
      </c>
    </row>
    <row r="248" spans="1:15" ht="12.75" customHeight="1">
      <c r="A248" s="3"/>
      <c r="B248" s="35"/>
      <c r="C248" s="47" t="s">
        <v>144</v>
      </c>
      <c r="D248" s="47" t="s">
        <v>22</v>
      </c>
      <c r="E248" s="15"/>
      <c r="F248" s="54">
        <v>283</v>
      </c>
      <c r="G248" s="55">
        <v>294</v>
      </c>
      <c r="H248" s="50">
        <f t="shared" si="32"/>
        <v>-11</v>
      </c>
      <c r="I248" s="51">
        <f t="shared" si="33"/>
        <v>564</v>
      </c>
      <c r="J248" s="51">
        <v>587</v>
      </c>
      <c r="K248" s="55">
        <v>287</v>
      </c>
      <c r="L248" s="55">
        <v>277</v>
      </c>
      <c r="M248" s="41">
        <f t="shared" si="34"/>
        <v>-23</v>
      </c>
      <c r="N248" s="52">
        <f t="shared" si="35"/>
        <v>5222.222222222223</v>
      </c>
      <c r="O248" s="53">
        <v>0.108</v>
      </c>
    </row>
    <row r="249" spans="1:15" ht="12.75" customHeight="1">
      <c r="A249" s="3"/>
      <c r="B249" s="35"/>
      <c r="C249" s="47" t="s">
        <v>144</v>
      </c>
      <c r="D249" s="47" t="s">
        <v>76</v>
      </c>
      <c r="E249" s="15"/>
      <c r="F249" s="54">
        <v>445</v>
      </c>
      <c r="G249" s="55">
        <v>426</v>
      </c>
      <c r="H249" s="50">
        <f t="shared" si="32"/>
        <v>19</v>
      </c>
      <c r="I249" s="51">
        <f t="shared" si="33"/>
        <v>1067</v>
      </c>
      <c r="J249" s="51">
        <v>1083</v>
      </c>
      <c r="K249" s="55">
        <v>515</v>
      </c>
      <c r="L249" s="55">
        <v>552</v>
      </c>
      <c r="M249" s="41">
        <f t="shared" si="34"/>
        <v>-16</v>
      </c>
      <c r="N249" s="52">
        <f t="shared" si="35"/>
        <v>7258.503401360545</v>
      </c>
      <c r="O249" s="53">
        <v>0.147</v>
      </c>
    </row>
    <row r="250" spans="1:15" ht="12.75" customHeight="1">
      <c r="A250" s="3"/>
      <c r="B250" s="35"/>
      <c r="C250" s="47" t="s">
        <v>144</v>
      </c>
      <c r="D250" s="47" t="s">
        <v>33</v>
      </c>
      <c r="E250" s="15"/>
      <c r="F250" s="54">
        <v>351</v>
      </c>
      <c r="G250" s="55">
        <v>338</v>
      </c>
      <c r="H250" s="50">
        <f t="shared" si="32"/>
        <v>13</v>
      </c>
      <c r="I250" s="51">
        <f t="shared" si="33"/>
        <v>836</v>
      </c>
      <c r="J250" s="51">
        <v>808</v>
      </c>
      <c r="K250" s="55">
        <v>403</v>
      </c>
      <c r="L250" s="55">
        <v>433</v>
      </c>
      <c r="M250" s="41">
        <f t="shared" si="34"/>
        <v>28</v>
      </c>
      <c r="N250" s="52">
        <f t="shared" si="35"/>
        <v>6285.714285714285</v>
      </c>
      <c r="O250" s="53">
        <v>0.133</v>
      </c>
    </row>
    <row r="251" spans="1:15" ht="12.75" customHeight="1">
      <c r="A251" s="3"/>
      <c r="B251" s="35"/>
      <c r="C251" s="95" t="s">
        <v>145</v>
      </c>
      <c r="D251" s="95"/>
      <c r="E251" s="47"/>
      <c r="F251" s="54">
        <v>34</v>
      </c>
      <c r="G251" s="55">
        <v>37</v>
      </c>
      <c r="H251" s="50">
        <f t="shared" si="32"/>
        <v>-3</v>
      </c>
      <c r="I251" s="51">
        <f t="shared" si="33"/>
        <v>70</v>
      </c>
      <c r="J251" s="51">
        <v>75</v>
      </c>
      <c r="K251" s="55">
        <v>39</v>
      </c>
      <c r="L251" s="55">
        <v>31</v>
      </c>
      <c r="M251" s="41">
        <f t="shared" si="34"/>
        <v>-5</v>
      </c>
      <c r="N251" s="52">
        <f t="shared" si="35"/>
        <v>189.7018970189702</v>
      </c>
      <c r="O251" s="53">
        <v>0.369</v>
      </c>
    </row>
    <row r="252" spans="1:15" ht="12.75" customHeight="1">
      <c r="A252" s="3"/>
      <c r="B252" s="35"/>
      <c r="C252" s="47" t="s">
        <v>146</v>
      </c>
      <c r="D252" s="47" t="s">
        <v>22</v>
      </c>
      <c r="E252" s="15"/>
      <c r="F252" s="54">
        <v>740</v>
      </c>
      <c r="G252" s="55">
        <v>723</v>
      </c>
      <c r="H252" s="50">
        <f t="shared" si="32"/>
        <v>17</v>
      </c>
      <c r="I252" s="51">
        <f t="shared" si="33"/>
        <v>1673</v>
      </c>
      <c r="J252" s="51">
        <v>1685</v>
      </c>
      <c r="K252" s="55">
        <v>846</v>
      </c>
      <c r="L252" s="55">
        <v>827</v>
      </c>
      <c r="M252" s="41">
        <f t="shared" si="34"/>
        <v>-12</v>
      </c>
      <c r="N252" s="52">
        <f t="shared" si="35"/>
        <v>7928.909952606636</v>
      </c>
      <c r="O252" s="53">
        <v>0.211</v>
      </c>
    </row>
    <row r="253" spans="1:15" ht="12.75" customHeight="1">
      <c r="A253" s="3"/>
      <c r="B253" s="35"/>
      <c r="C253" s="47" t="s">
        <v>146</v>
      </c>
      <c r="D253" s="47" t="s">
        <v>23</v>
      </c>
      <c r="E253" s="15"/>
      <c r="F253" s="54">
        <v>351</v>
      </c>
      <c r="G253" s="55">
        <v>342</v>
      </c>
      <c r="H253" s="50">
        <f t="shared" si="32"/>
        <v>9</v>
      </c>
      <c r="I253" s="51">
        <f t="shared" si="33"/>
        <v>906</v>
      </c>
      <c r="J253" s="51">
        <v>881</v>
      </c>
      <c r="K253" s="55">
        <v>451</v>
      </c>
      <c r="L253" s="55">
        <v>455</v>
      </c>
      <c r="M253" s="41">
        <f t="shared" si="34"/>
        <v>25</v>
      </c>
      <c r="N253" s="52">
        <f t="shared" si="35"/>
        <v>10785.714285714284</v>
      </c>
      <c r="O253" s="53">
        <v>0.084</v>
      </c>
    </row>
    <row r="254" spans="1:15" ht="12.75" customHeight="1">
      <c r="A254" s="3"/>
      <c r="B254" s="35"/>
      <c r="C254" s="47" t="s">
        <v>146</v>
      </c>
      <c r="D254" s="47" t="s">
        <v>24</v>
      </c>
      <c r="E254" s="15"/>
      <c r="F254" s="54">
        <v>713</v>
      </c>
      <c r="G254" s="55">
        <v>704</v>
      </c>
      <c r="H254" s="50">
        <f t="shared" si="32"/>
        <v>9</v>
      </c>
      <c r="I254" s="51">
        <f t="shared" si="33"/>
        <v>1955</v>
      </c>
      <c r="J254" s="51">
        <v>1965</v>
      </c>
      <c r="K254" s="55">
        <v>983</v>
      </c>
      <c r="L254" s="55">
        <v>972</v>
      </c>
      <c r="M254" s="41">
        <f t="shared" si="34"/>
        <v>-10</v>
      </c>
      <c r="N254" s="52">
        <f t="shared" si="35"/>
        <v>11432.748538011696</v>
      </c>
      <c r="O254" s="53">
        <v>0.171</v>
      </c>
    </row>
    <row r="255" spans="1:15" ht="12.75" customHeight="1">
      <c r="A255" s="3"/>
      <c r="B255" s="35"/>
      <c r="C255" s="47" t="s">
        <v>146</v>
      </c>
      <c r="D255" s="47" t="s">
        <v>25</v>
      </c>
      <c r="E255" s="15"/>
      <c r="F255" s="54">
        <v>818</v>
      </c>
      <c r="G255" s="55">
        <v>783</v>
      </c>
      <c r="H255" s="50">
        <f t="shared" si="32"/>
        <v>35</v>
      </c>
      <c r="I255" s="51">
        <f t="shared" si="33"/>
        <v>2211</v>
      </c>
      <c r="J255" s="51">
        <v>2159</v>
      </c>
      <c r="K255" s="55">
        <v>1106</v>
      </c>
      <c r="L255" s="55">
        <v>1105</v>
      </c>
      <c r="M255" s="41">
        <f t="shared" si="34"/>
        <v>52</v>
      </c>
      <c r="N255" s="52">
        <f t="shared" si="35"/>
        <v>11515.625</v>
      </c>
      <c r="O255" s="53">
        <v>0.192</v>
      </c>
    </row>
    <row r="256" spans="1:15" ht="12.75" customHeight="1">
      <c r="A256" s="3"/>
      <c r="B256" s="35"/>
      <c r="C256" s="47"/>
      <c r="D256" s="15"/>
      <c r="E256" s="15"/>
      <c r="F256" s="54"/>
      <c r="G256" s="55"/>
      <c r="H256" s="50"/>
      <c r="I256" s="51"/>
      <c r="J256" s="51"/>
      <c r="K256" s="55"/>
      <c r="L256" s="55"/>
      <c r="M256" s="41"/>
      <c r="N256" s="51"/>
      <c r="O256" s="53"/>
    </row>
    <row r="257" spans="1:15" ht="12.75" customHeight="1">
      <c r="A257" s="3"/>
      <c r="B257" s="35"/>
      <c r="C257" s="47" t="s">
        <v>146</v>
      </c>
      <c r="D257" s="47" t="s">
        <v>147</v>
      </c>
      <c r="E257" s="15"/>
      <c r="F257" s="54">
        <v>787</v>
      </c>
      <c r="G257" s="55">
        <v>789</v>
      </c>
      <c r="H257" s="50">
        <f t="shared" si="32"/>
        <v>-2</v>
      </c>
      <c r="I257" s="51">
        <f t="shared" si="33"/>
        <v>2327</v>
      </c>
      <c r="J257" s="51">
        <v>2354</v>
      </c>
      <c r="K257" s="55">
        <v>1149</v>
      </c>
      <c r="L257" s="55">
        <v>1178</v>
      </c>
      <c r="M257" s="41">
        <f t="shared" si="34"/>
        <v>-27</v>
      </c>
      <c r="N257" s="52">
        <f aca="true" t="shared" si="36" ref="N257:N266">I257/O257</f>
        <v>7654.605263157895</v>
      </c>
      <c r="O257" s="53">
        <v>0.304</v>
      </c>
    </row>
    <row r="258" spans="1:15" ht="12.75" customHeight="1">
      <c r="A258" s="3"/>
      <c r="B258" s="35"/>
      <c r="C258" s="47" t="s">
        <v>146</v>
      </c>
      <c r="D258" s="47" t="s">
        <v>148</v>
      </c>
      <c r="E258" s="15"/>
      <c r="F258" s="54">
        <v>251</v>
      </c>
      <c r="G258" s="55">
        <v>252</v>
      </c>
      <c r="H258" s="50">
        <f t="shared" si="32"/>
        <v>-1</v>
      </c>
      <c r="I258" s="51">
        <f t="shared" si="33"/>
        <v>717</v>
      </c>
      <c r="J258" s="51">
        <v>732</v>
      </c>
      <c r="K258" s="55">
        <v>341</v>
      </c>
      <c r="L258" s="55">
        <v>376</v>
      </c>
      <c r="M258" s="41">
        <f t="shared" si="34"/>
        <v>-15</v>
      </c>
      <c r="N258" s="52">
        <f t="shared" si="36"/>
        <v>4596.153846153846</v>
      </c>
      <c r="O258" s="53">
        <v>0.156</v>
      </c>
    </row>
    <row r="259" spans="1:15" ht="12.75" customHeight="1">
      <c r="A259" s="3"/>
      <c r="B259" s="35"/>
      <c r="C259" s="47" t="s">
        <v>149</v>
      </c>
      <c r="D259" s="47" t="s">
        <v>22</v>
      </c>
      <c r="E259" s="15"/>
      <c r="F259" s="54">
        <v>511</v>
      </c>
      <c r="G259" s="55">
        <v>503</v>
      </c>
      <c r="H259" s="50">
        <f t="shared" si="32"/>
        <v>8</v>
      </c>
      <c r="I259" s="51">
        <f t="shared" si="33"/>
        <v>1301</v>
      </c>
      <c r="J259" s="51">
        <v>1310</v>
      </c>
      <c r="K259" s="55">
        <v>682</v>
      </c>
      <c r="L259" s="55">
        <v>619</v>
      </c>
      <c r="M259" s="41">
        <f t="shared" si="34"/>
        <v>-9</v>
      </c>
      <c r="N259" s="52">
        <f t="shared" si="36"/>
        <v>10663.934426229509</v>
      </c>
      <c r="O259" s="53">
        <v>0.122</v>
      </c>
    </row>
    <row r="260" spans="1:15" ht="12.75" customHeight="1">
      <c r="A260" s="3"/>
      <c r="B260" s="35"/>
      <c r="C260" s="47" t="s">
        <v>149</v>
      </c>
      <c r="D260" s="47" t="s">
        <v>76</v>
      </c>
      <c r="E260" s="15"/>
      <c r="F260" s="54">
        <v>386</v>
      </c>
      <c r="G260" s="55">
        <v>370</v>
      </c>
      <c r="H260" s="50">
        <f t="shared" si="32"/>
        <v>16</v>
      </c>
      <c r="I260" s="51">
        <f t="shared" si="33"/>
        <v>909</v>
      </c>
      <c r="J260" s="51">
        <v>882</v>
      </c>
      <c r="K260" s="55">
        <v>472</v>
      </c>
      <c r="L260" s="55">
        <v>437</v>
      </c>
      <c r="M260" s="41">
        <f t="shared" si="34"/>
        <v>27</v>
      </c>
      <c r="N260" s="52">
        <f t="shared" si="36"/>
        <v>2497.252747252747</v>
      </c>
      <c r="O260" s="53">
        <v>0.364</v>
      </c>
    </row>
    <row r="261" spans="1:15" ht="12.75" customHeight="1">
      <c r="A261" s="3"/>
      <c r="B261" s="35"/>
      <c r="C261" s="47" t="s">
        <v>150</v>
      </c>
      <c r="D261" s="47" t="s">
        <v>22</v>
      </c>
      <c r="E261" s="15"/>
      <c r="F261" s="54">
        <v>411</v>
      </c>
      <c r="G261" s="55">
        <v>398</v>
      </c>
      <c r="H261" s="50">
        <f t="shared" si="32"/>
        <v>13</v>
      </c>
      <c r="I261" s="51">
        <f t="shared" si="33"/>
        <v>917</v>
      </c>
      <c r="J261" s="51">
        <v>876</v>
      </c>
      <c r="K261" s="55">
        <v>468</v>
      </c>
      <c r="L261" s="55">
        <v>449</v>
      </c>
      <c r="M261" s="41">
        <f t="shared" si="34"/>
        <v>41</v>
      </c>
      <c r="N261" s="52">
        <f t="shared" si="36"/>
        <v>2088.8382687927106</v>
      </c>
      <c r="O261" s="53">
        <v>0.439</v>
      </c>
    </row>
    <row r="262" spans="1:15" ht="12.75" customHeight="1">
      <c r="A262" s="3"/>
      <c r="B262" s="35"/>
      <c r="C262" s="47" t="s">
        <v>150</v>
      </c>
      <c r="D262" s="47" t="s">
        <v>76</v>
      </c>
      <c r="E262" s="15"/>
      <c r="F262" s="54">
        <v>424</v>
      </c>
      <c r="G262" s="55">
        <v>413</v>
      </c>
      <c r="H262" s="50">
        <f t="shared" si="32"/>
        <v>11</v>
      </c>
      <c r="I262" s="51">
        <f t="shared" si="33"/>
        <v>1245</v>
      </c>
      <c r="J262" s="51">
        <v>1221</v>
      </c>
      <c r="K262" s="55">
        <v>620</v>
      </c>
      <c r="L262" s="55">
        <v>625</v>
      </c>
      <c r="M262" s="41">
        <f t="shared" si="34"/>
        <v>24</v>
      </c>
      <c r="N262" s="52">
        <f t="shared" si="36"/>
        <v>9087.591240875912</v>
      </c>
      <c r="O262" s="53">
        <v>0.137</v>
      </c>
    </row>
    <row r="263" spans="1:15" ht="12.75" customHeight="1">
      <c r="A263" s="3"/>
      <c r="B263" s="35"/>
      <c r="C263" s="47" t="s">
        <v>150</v>
      </c>
      <c r="D263" s="47" t="s">
        <v>33</v>
      </c>
      <c r="E263" s="15"/>
      <c r="F263" s="54">
        <v>320</v>
      </c>
      <c r="G263" s="55">
        <v>269</v>
      </c>
      <c r="H263" s="50">
        <f t="shared" si="32"/>
        <v>51</v>
      </c>
      <c r="I263" s="51">
        <f t="shared" si="33"/>
        <v>1031</v>
      </c>
      <c r="J263" s="51">
        <v>851</v>
      </c>
      <c r="K263" s="55">
        <v>520</v>
      </c>
      <c r="L263" s="55">
        <v>511</v>
      </c>
      <c r="M263" s="41">
        <f t="shared" si="34"/>
        <v>180</v>
      </c>
      <c r="N263" s="52">
        <f t="shared" si="36"/>
        <v>2551.9801980198017</v>
      </c>
      <c r="O263" s="53">
        <v>0.404</v>
      </c>
    </row>
    <row r="264" spans="1:15" ht="12.75" customHeight="1">
      <c r="A264" s="3"/>
      <c r="B264" s="35"/>
      <c r="C264" s="47" t="s">
        <v>150</v>
      </c>
      <c r="D264" s="47" t="s">
        <v>38</v>
      </c>
      <c r="E264" s="15"/>
      <c r="F264" s="54">
        <v>650</v>
      </c>
      <c r="G264" s="55">
        <v>626</v>
      </c>
      <c r="H264" s="50">
        <f t="shared" si="32"/>
        <v>24</v>
      </c>
      <c r="I264" s="51">
        <f t="shared" si="33"/>
        <v>2163</v>
      </c>
      <c r="J264" s="51">
        <v>2075</v>
      </c>
      <c r="K264" s="55">
        <v>1041</v>
      </c>
      <c r="L264" s="55">
        <v>1122</v>
      </c>
      <c r="M264" s="41">
        <f t="shared" si="34"/>
        <v>88</v>
      </c>
      <c r="N264" s="52">
        <f t="shared" si="36"/>
        <v>10251.184834123223</v>
      </c>
      <c r="O264" s="53">
        <v>0.211</v>
      </c>
    </row>
    <row r="265" spans="1:15" ht="12.75" customHeight="1">
      <c r="A265" s="3"/>
      <c r="B265" s="35"/>
      <c r="C265" s="47" t="s">
        <v>150</v>
      </c>
      <c r="D265" s="47" t="s">
        <v>147</v>
      </c>
      <c r="E265" s="15"/>
      <c r="F265" s="54">
        <v>594</v>
      </c>
      <c r="G265" s="55">
        <v>541</v>
      </c>
      <c r="H265" s="50">
        <f t="shared" si="32"/>
        <v>53</v>
      </c>
      <c r="I265" s="51">
        <f t="shared" si="33"/>
        <v>1931</v>
      </c>
      <c r="J265" s="51">
        <v>1754</v>
      </c>
      <c r="K265" s="55">
        <v>941</v>
      </c>
      <c r="L265" s="55">
        <v>990</v>
      </c>
      <c r="M265" s="41">
        <f t="shared" si="34"/>
        <v>177</v>
      </c>
      <c r="N265" s="52">
        <f t="shared" si="36"/>
        <v>10437.837837837838</v>
      </c>
      <c r="O265" s="53">
        <v>0.185</v>
      </c>
    </row>
    <row r="266" spans="1:15" ht="12.75" customHeight="1">
      <c r="A266" s="3"/>
      <c r="B266" s="35"/>
      <c r="C266" s="47" t="s">
        <v>150</v>
      </c>
      <c r="D266" s="47" t="s">
        <v>148</v>
      </c>
      <c r="E266" s="15"/>
      <c r="F266" s="54">
        <v>669</v>
      </c>
      <c r="G266" s="55">
        <v>668</v>
      </c>
      <c r="H266" s="50">
        <f t="shared" si="32"/>
        <v>1</v>
      </c>
      <c r="I266" s="51">
        <f t="shared" si="33"/>
        <v>2041</v>
      </c>
      <c r="J266" s="51">
        <v>2053</v>
      </c>
      <c r="K266" s="55">
        <v>1038</v>
      </c>
      <c r="L266" s="55">
        <v>1003</v>
      </c>
      <c r="M266" s="41">
        <f t="shared" si="34"/>
        <v>-12</v>
      </c>
      <c r="N266" s="52">
        <f t="shared" si="36"/>
        <v>7086.805555555556</v>
      </c>
      <c r="O266" s="53">
        <v>0.288</v>
      </c>
    </row>
    <row r="267" spans="1:15" ht="12.75" customHeight="1">
      <c r="A267" s="3"/>
      <c r="B267" s="35"/>
      <c r="C267" s="15"/>
      <c r="D267" s="15"/>
      <c r="E267" s="15"/>
      <c r="F267" s="43"/>
      <c r="G267" s="44"/>
      <c r="H267" s="73"/>
      <c r="I267" s="45"/>
      <c r="J267" s="45"/>
      <c r="K267" s="44"/>
      <c r="L267" s="44"/>
      <c r="M267" s="73"/>
      <c r="N267" s="45"/>
      <c r="O267" s="46"/>
    </row>
    <row r="268" spans="1:26" s="34" customFormat="1" ht="12.75" customHeight="1">
      <c r="A268" s="23"/>
      <c r="B268" s="96" t="s">
        <v>151</v>
      </c>
      <c r="C268" s="96"/>
      <c r="D268" s="96"/>
      <c r="E268" s="24"/>
      <c r="F268" s="25">
        <f>SUM(F270:F281)</f>
        <v>17973</v>
      </c>
      <c r="G268" s="26">
        <v>17964</v>
      </c>
      <c r="H268" s="26">
        <f>F268-G268</f>
        <v>9</v>
      </c>
      <c r="I268" s="27">
        <f>K268+L268</f>
        <v>38083</v>
      </c>
      <c r="J268" s="26">
        <v>38381</v>
      </c>
      <c r="K268" s="26">
        <f>SUM(K270:K281)</f>
        <v>18864</v>
      </c>
      <c r="L268" s="26">
        <f>SUM(L270:L281)</f>
        <v>19219</v>
      </c>
      <c r="M268" s="26">
        <f>I268-J268</f>
        <v>-298</v>
      </c>
      <c r="N268" s="28">
        <f>I268/O268</f>
        <v>6506.577823338458</v>
      </c>
      <c r="O268" s="29">
        <v>5.853000000000001</v>
      </c>
      <c r="P268" s="31"/>
      <c r="Q268" s="31"/>
      <c r="R268" s="33"/>
      <c r="S268" s="31"/>
      <c r="T268" s="33"/>
      <c r="U268" s="33"/>
      <c r="V268" s="33"/>
      <c r="W268" s="33"/>
      <c r="X268" s="33"/>
      <c r="Y268" s="33"/>
      <c r="Z268" s="33"/>
    </row>
    <row r="269" spans="1:15" ht="12.75" customHeight="1">
      <c r="A269" s="3"/>
      <c r="B269" s="35"/>
      <c r="C269" s="15"/>
      <c r="D269" s="15"/>
      <c r="E269" s="15"/>
      <c r="F269" s="43"/>
      <c r="G269" s="44"/>
      <c r="H269" s="73"/>
      <c r="I269" s="45"/>
      <c r="J269" s="45"/>
      <c r="K269" s="44"/>
      <c r="L269" s="44"/>
      <c r="M269" s="73"/>
      <c r="N269" s="45"/>
      <c r="O269" s="46"/>
    </row>
    <row r="270" spans="1:15" ht="12.75" customHeight="1">
      <c r="A270" s="3"/>
      <c r="B270" s="35"/>
      <c r="C270" s="95" t="s">
        <v>152</v>
      </c>
      <c r="D270" s="95"/>
      <c r="E270" s="47"/>
      <c r="F270" s="54">
        <v>4097</v>
      </c>
      <c r="G270" s="55">
        <v>4093</v>
      </c>
      <c r="H270" s="50">
        <f aca="true" t="shared" si="37" ref="H270:H281">F270-G270</f>
        <v>4</v>
      </c>
      <c r="I270" s="51">
        <f aca="true" t="shared" si="38" ref="I270:I281">K270+L270</f>
        <v>7578</v>
      </c>
      <c r="J270" s="51">
        <v>7618</v>
      </c>
      <c r="K270" s="55">
        <v>4000</v>
      </c>
      <c r="L270" s="55">
        <v>3578</v>
      </c>
      <c r="M270" s="41">
        <f aca="true" t="shared" si="39" ref="M270:M281">I270-J270</f>
        <v>-40</v>
      </c>
      <c r="N270" s="52">
        <f aca="true" t="shared" si="40" ref="N270:N279">I270/O270</f>
        <v>6076.984763432237</v>
      </c>
      <c r="O270" s="53">
        <v>1.247</v>
      </c>
    </row>
    <row r="271" spans="1:15" ht="12.75" customHeight="1">
      <c r="A271" s="3"/>
      <c r="B271" s="35"/>
      <c r="C271" s="95" t="s">
        <v>153</v>
      </c>
      <c r="D271" s="95"/>
      <c r="E271" s="47"/>
      <c r="F271" s="54">
        <v>4399</v>
      </c>
      <c r="G271" s="55">
        <v>4417</v>
      </c>
      <c r="H271" s="50">
        <f t="shared" si="37"/>
        <v>-18</v>
      </c>
      <c r="I271" s="51">
        <f t="shared" si="38"/>
        <v>9282</v>
      </c>
      <c r="J271" s="51">
        <v>9327</v>
      </c>
      <c r="K271" s="55">
        <v>4592</v>
      </c>
      <c r="L271" s="55">
        <v>4690</v>
      </c>
      <c r="M271" s="41">
        <f t="shared" si="39"/>
        <v>-45</v>
      </c>
      <c r="N271" s="52">
        <f t="shared" si="40"/>
        <v>6217.0127260549225</v>
      </c>
      <c r="O271" s="53">
        <v>1.493</v>
      </c>
    </row>
    <row r="272" spans="1:15" ht="12.75" customHeight="1">
      <c r="A272" s="3"/>
      <c r="B272" s="35"/>
      <c r="C272" s="47" t="s">
        <v>154</v>
      </c>
      <c r="D272" s="47" t="s">
        <v>22</v>
      </c>
      <c r="E272" s="15"/>
      <c r="F272" s="54">
        <v>634</v>
      </c>
      <c r="G272" s="55">
        <v>638</v>
      </c>
      <c r="H272" s="50">
        <f t="shared" si="37"/>
        <v>-4</v>
      </c>
      <c r="I272" s="51">
        <f t="shared" si="38"/>
        <v>1465</v>
      </c>
      <c r="J272" s="51">
        <v>1490</v>
      </c>
      <c r="K272" s="55">
        <v>675</v>
      </c>
      <c r="L272" s="55">
        <v>790</v>
      </c>
      <c r="M272" s="41">
        <f t="shared" si="39"/>
        <v>-25</v>
      </c>
      <c r="N272" s="52">
        <f t="shared" si="40"/>
        <v>8276.83615819209</v>
      </c>
      <c r="O272" s="53">
        <v>0.177</v>
      </c>
    </row>
    <row r="273" spans="1:15" ht="12.75" customHeight="1">
      <c r="A273" s="3"/>
      <c r="B273" s="35"/>
      <c r="C273" s="47" t="s">
        <v>154</v>
      </c>
      <c r="D273" s="47" t="s">
        <v>23</v>
      </c>
      <c r="E273" s="15"/>
      <c r="F273" s="54">
        <v>560</v>
      </c>
      <c r="G273" s="55">
        <v>563</v>
      </c>
      <c r="H273" s="50">
        <f t="shared" si="37"/>
        <v>-3</v>
      </c>
      <c r="I273" s="51">
        <f t="shared" si="38"/>
        <v>1268</v>
      </c>
      <c r="J273" s="51">
        <v>1299</v>
      </c>
      <c r="K273" s="55">
        <v>610</v>
      </c>
      <c r="L273" s="55">
        <v>658</v>
      </c>
      <c r="M273" s="41">
        <f t="shared" si="39"/>
        <v>-31</v>
      </c>
      <c r="N273" s="52">
        <f t="shared" si="40"/>
        <v>8684.931506849316</v>
      </c>
      <c r="O273" s="53">
        <v>0.146</v>
      </c>
    </row>
    <row r="274" spans="1:15" ht="12.75" customHeight="1">
      <c r="A274" s="3"/>
      <c r="B274" s="35"/>
      <c r="C274" s="47" t="s">
        <v>154</v>
      </c>
      <c r="D274" s="47" t="s">
        <v>24</v>
      </c>
      <c r="E274" s="15"/>
      <c r="F274" s="54">
        <v>678</v>
      </c>
      <c r="G274" s="55">
        <v>682</v>
      </c>
      <c r="H274" s="50">
        <f t="shared" si="37"/>
        <v>-4</v>
      </c>
      <c r="I274" s="51">
        <f t="shared" si="38"/>
        <v>1563</v>
      </c>
      <c r="J274" s="51">
        <v>1590</v>
      </c>
      <c r="K274" s="55">
        <v>725</v>
      </c>
      <c r="L274" s="55">
        <v>838</v>
      </c>
      <c r="M274" s="41">
        <f t="shared" si="39"/>
        <v>-27</v>
      </c>
      <c r="N274" s="52">
        <f t="shared" si="40"/>
        <v>8683.333333333334</v>
      </c>
      <c r="O274" s="53">
        <v>0.18</v>
      </c>
    </row>
    <row r="275" spans="1:15" ht="12.75" customHeight="1">
      <c r="A275" s="3"/>
      <c r="B275" s="35"/>
      <c r="C275" s="47" t="s">
        <v>154</v>
      </c>
      <c r="D275" s="47" t="s">
        <v>25</v>
      </c>
      <c r="E275" s="15"/>
      <c r="F275" s="54">
        <v>484</v>
      </c>
      <c r="G275" s="55">
        <v>479</v>
      </c>
      <c r="H275" s="50">
        <f t="shared" si="37"/>
        <v>5</v>
      </c>
      <c r="I275" s="51">
        <f t="shared" si="38"/>
        <v>1157</v>
      </c>
      <c r="J275" s="51">
        <v>1181</v>
      </c>
      <c r="K275" s="55">
        <v>570</v>
      </c>
      <c r="L275" s="55">
        <v>587</v>
      </c>
      <c r="M275" s="41">
        <f t="shared" si="39"/>
        <v>-24</v>
      </c>
      <c r="N275" s="52">
        <f t="shared" si="40"/>
        <v>6427.777777777778</v>
      </c>
      <c r="O275" s="53">
        <v>0.18</v>
      </c>
    </row>
    <row r="276" spans="1:15" ht="12.75" customHeight="1">
      <c r="A276" s="3"/>
      <c r="B276" s="35"/>
      <c r="C276" s="47" t="s">
        <v>154</v>
      </c>
      <c r="D276" s="47" t="s">
        <v>58</v>
      </c>
      <c r="E276" s="15"/>
      <c r="F276" s="54">
        <v>663</v>
      </c>
      <c r="G276" s="55">
        <v>658</v>
      </c>
      <c r="H276" s="50">
        <f t="shared" si="37"/>
        <v>5</v>
      </c>
      <c r="I276" s="51">
        <f t="shared" si="38"/>
        <v>1778</v>
      </c>
      <c r="J276" s="51">
        <v>1792</v>
      </c>
      <c r="K276" s="55">
        <v>874</v>
      </c>
      <c r="L276" s="55">
        <v>904</v>
      </c>
      <c r="M276" s="41">
        <f t="shared" si="39"/>
        <v>-14</v>
      </c>
      <c r="N276" s="52">
        <f t="shared" si="40"/>
        <v>9769.23076923077</v>
      </c>
      <c r="O276" s="53">
        <v>0.182</v>
      </c>
    </row>
    <row r="277" spans="1:15" ht="12.75" customHeight="1">
      <c r="A277" s="3"/>
      <c r="B277" s="35"/>
      <c r="C277" s="95" t="s">
        <v>155</v>
      </c>
      <c r="D277" s="95"/>
      <c r="E277" s="47"/>
      <c r="F277" s="54">
        <v>3709</v>
      </c>
      <c r="G277" s="55">
        <v>3705</v>
      </c>
      <c r="H277" s="50">
        <f t="shared" si="37"/>
        <v>4</v>
      </c>
      <c r="I277" s="51">
        <f t="shared" si="38"/>
        <v>7872</v>
      </c>
      <c r="J277" s="51">
        <v>7923</v>
      </c>
      <c r="K277" s="55">
        <v>3859</v>
      </c>
      <c r="L277" s="55">
        <v>4013</v>
      </c>
      <c r="M277" s="41">
        <f t="shared" si="39"/>
        <v>-51</v>
      </c>
      <c r="N277" s="52">
        <f t="shared" si="40"/>
        <v>5007.633587786259</v>
      </c>
      <c r="O277" s="53">
        <v>1.572</v>
      </c>
    </row>
    <row r="278" spans="1:15" ht="12.75" customHeight="1">
      <c r="A278" s="3"/>
      <c r="B278" s="35"/>
      <c r="C278" s="47" t="s">
        <v>156</v>
      </c>
      <c r="D278" s="47" t="s">
        <v>22</v>
      </c>
      <c r="E278" s="15"/>
      <c r="F278" s="54">
        <v>1048</v>
      </c>
      <c r="G278" s="55">
        <v>1045</v>
      </c>
      <c r="H278" s="50">
        <f t="shared" si="37"/>
        <v>3</v>
      </c>
      <c r="I278" s="51">
        <f t="shared" si="38"/>
        <v>2318</v>
      </c>
      <c r="J278" s="51">
        <v>2342</v>
      </c>
      <c r="K278" s="55">
        <v>1116</v>
      </c>
      <c r="L278" s="55">
        <v>1202</v>
      </c>
      <c r="M278" s="41">
        <f t="shared" si="39"/>
        <v>-24</v>
      </c>
      <c r="N278" s="52">
        <f t="shared" si="40"/>
        <v>8681.647940074907</v>
      </c>
      <c r="O278" s="53">
        <v>0.267</v>
      </c>
    </row>
    <row r="279" spans="1:15" ht="12.75" customHeight="1">
      <c r="A279" s="3"/>
      <c r="B279" s="35"/>
      <c r="C279" s="47" t="s">
        <v>156</v>
      </c>
      <c r="D279" s="47" t="s">
        <v>23</v>
      </c>
      <c r="E279" s="15"/>
      <c r="F279" s="54">
        <v>940</v>
      </c>
      <c r="G279" s="55">
        <v>930</v>
      </c>
      <c r="H279" s="50">
        <f t="shared" si="37"/>
        <v>10</v>
      </c>
      <c r="I279" s="51">
        <f t="shared" si="38"/>
        <v>2100</v>
      </c>
      <c r="J279" s="51">
        <v>2106</v>
      </c>
      <c r="K279" s="55">
        <v>1018</v>
      </c>
      <c r="L279" s="55">
        <v>1082</v>
      </c>
      <c r="M279" s="41">
        <f t="shared" si="39"/>
        <v>-6</v>
      </c>
      <c r="N279" s="52">
        <f t="shared" si="40"/>
        <v>10096.153846153846</v>
      </c>
      <c r="O279" s="53">
        <v>0.208</v>
      </c>
    </row>
    <row r="280" spans="1:15" ht="12.75" customHeight="1">
      <c r="A280" s="3"/>
      <c r="B280" s="35"/>
      <c r="C280" s="47"/>
      <c r="D280" s="15"/>
      <c r="E280" s="15"/>
      <c r="F280" s="43"/>
      <c r="G280" s="44"/>
      <c r="H280" s="73"/>
      <c r="I280" s="45"/>
      <c r="J280" s="45"/>
      <c r="K280" s="44"/>
      <c r="L280" s="44"/>
      <c r="M280" s="41"/>
      <c r="N280" s="45"/>
      <c r="O280" s="46"/>
    </row>
    <row r="281" spans="1:15" ht="12.75" customHeight="1">
      <c r="A281" s="3"/>
      <c r="B281" s="35"/>
      <c r="C281" s="47" t="s">
        <v>156</v>
      </c>
      <c r="D281" s="47" t="s">
        <v>33</v>
      </c>
      <c r="E281" s="15"/>
      <c r="F281" s="54">
        <v>761</v>
      </c>
      <c r="G281" s="55">
        <v>754</v>
      </c>
      <c r="H281" s="50">
        <f t="shared" si="37"/>
        <v>7</v>
      </c>
      <c r="I281" s="51">
        <f t="shared" si="38"/>
        <v>1702</v>
      </c>
      <c r="J281" s="51">
        <v>1713</v>
      </c>
      <c r="K281" s="55">
        <v>825</v>
      </c>
      <c r="L281" s="55">
        <v>877</v>
      </c>
      <c r="M281" s="41">
        <f t="shared" si="39"/>
        <v>-11</v>
      </c>
      <c r="N281" s="52">
        <f>I281/O281</f>
        <v>8467.661691542287</v>
      </c>
      <c r="O281" s="53">
        <v>0.201</v>
      </c>
    </row>
    <row r="282" spans="1:15" ht="12.75" customHeight="1">
      <c r="A282" s="3"/>
      <c r="B282" s="35"/>
      <c r="C282" s="47"/>
      <c r="D282" s="15"/>
      <c r="E282" s="15"/>
      <c r="F282" s="43"/>
      <c r="G282" s="44"/>
      <c r="H282" s="73"/>
      <c r="I282" s="45"/>
      <c r="J282" s="45"/>
      <c r="K282" s="44"/>
      <c r="L282" s="44"/>
      <c r="M282" s="73"/>
      <c r="N282" s="45"/>
      <c r="O282" s="46"/>
    </row>
    <row r="283" spans="1:26" s="34" customFormat="1" ht="12.75" customHeight="1">
      <c r="A283" s="23"/>
      <c r="B283" s="96" t="s">
        <v>157</v>
      </c>
      <c r="C283" s="96"/>
      <c r="D283" s="96"/>
      <c r="E283" s="24"/>
      <c r="F283" s="25">
        <f>SUM(F285:F293)</f>
        <v>13969</v>
      </c>
      <c r="G283" s="26">
        <v>13947</v>
      </c>
      <c r="H283" s="26">
        <f>F283-G283</f>
        <v>22</v>
      </c>
      <c r="I283" s="27">
        <f>K283+L283</f>
        <v>33393</v>
      </c>
      <c r="J283" s="26">
        <v>33649</v>
      </c>
      <c r="K283" s="26">
        <f>SUM(K285:K293)</f>
        <v>17111</v>
      </c>
      <c r="L283" s="26">
        <f>SUM(L285:L293)</f>
        <v>16282</v>
      </c>
      <c r="M283" s="26">
        <f>I283-J283</f>
        <v>-256</v>
      </c>
      <c r="N283" s="28">
        <f>I283/O283</f>
        <v>4125.648628613788</v>
      </c>
      <c r="O283" s="29">
        <v>8.094</v>
      </c>
      <c r="P283" s="31"/>
      <c r="Q283" s="31"/>
      <c r="R283" s="33"/>
      <c r="S283" s="31"/>
      <c r="T283" s="33"/>
      <c r="U283" s="33"/>
      <c r="V283" s="33"/>
      <c r="W283" s="33"/>
      <c r="X283" s="33"/>
      <c r="Y283" s="33"/>
      <c r="Z283" s="33"/>
    </row>
    <row r="284" spans="1:15" ht="12.75" customHeight="1">
      <c r="A284" s="3"/>
      <c r="B284" s="35"/>
      <c r="C284" s="15"/>
      <c r="D284" s="15"/>
      <c r="E284" s="15"/>
      <c r="F284" s="43"/>
      <c r="G284" s="44"/>
      <c r="H284" s="73"/>
      <c r="I284" s="45"/>
      <c r="J284" s="45"/>
      <c r="K284" s="44"/>
      <c r="L284" s="44"/>
      <c r="M284" s="73"/>
      <c r="N284" s="45"/>
      <c r="O284" s="46"/>
    </row>
    <row r="285" spans="1:15" ht="12.75" customHeight="1">
      <c r="A285" s="3"/>
      <c r="B285" s="35"/>
      <c r="C285" s="95" t="s">
        <v>158</v>
      </c>
      <c r="D285" s="95"/>
      <c r="E285" s="47"/>
      <c r="F285" s="54">
        <v>1486</v>
      </c>
      <c r="G285" s="55">
        <v>1460</v>
      </c>
      <c r="H285" s="50">
        <f aca="true" t="shared" si="41" ref="H285:H293">F285-G285</f>
        <v>26</v>
      </c>
      <c r="I285" s="51">
        <f aca="true" t="shared" si="42" ref="I285:I293">K285+L285</f>
        <v>3286</v>
      </c>
      <c r="J285" s="51">
        <v>3292</v>
      </c>
      <c r="K285" s="55">
        <v>1680</v>
      </c>
      <c r="L285" s="55">
        <v>1606</v>
      </c>
      <c r="M285" s="41">
        <f aca="true" t="shared" si="43" ref="M285:M293">I285-J285</f>
        <v>-6</v>
      </c>
      <c r="N285" s="52">
        <f aca="true" t="shared" si="44" ref="N285:N293">I285/O285</f>
        <v>5070.9876543209875</v>
      </c>
      <c r="O285" s="53">
        <v>0.648</v>
      </c>
    </row>
    <row r="286" spans="1:15" ht="12.75" customHeight="1">
      <c r="A286" s="3"/>
      <c r="B286" s="35"/>
      <c r="C286" s="95" t="s">
        <v>159</v>
      </c>
      <c r="D286" s="95"/>
      <c r="E286" s="47"/>
      <c r="F286" s="54">
        <v>4575</v>
      </c>
      <c r="G286" s="55">
        <v>4582</v>
      </c>
      <c r="H286" s="50">
        <f t="shared" si="41"/>
        <v>-7</v>
      </c>
      <c r="I286" s="51">
        <f t="shared" si="42"/>
        <v>10705</v>
      </c>
      <c r="J286" s="51">
        <v>10827</v>
      </c>
      <c r="K286" s="55">
        <v>5526</v>
      </c>
      <c r="L286" s="55">
        <v>5179</v>
      </c>
      <c r="M286" s="41">
        <f t="shared" si="43"/>
        <v>-122</v>
      </c>
      <c r="N286" s="52">
        <f t="shared" si="44"/>
        <v>4028.980052691005</v>
      </c>
      <c r="O286" s="53">
        <v>2.657</v>
      </c>
    </row>
    <row r="287" spans="1:15" ht="12.75" customHeight="1">
      <c r="A287" s="3"/>
      <c r="B287" s="35"/>
      <c r="C287" s="95" t="s">
        <v>160</v>
      </c>
      <c r="D287" s="95"/>
      <c r="E287" s="47"/>
      <c r="F287" s="54">
        <v>1361</v>
      </c>
      <c r="G287" s="55">
        <v>1373</v>
      </c>
      <c r="H287" s="50">
        <f t="shared" si="41"/>
        <v>-12</v>
      </c>
      <c r="I287" s="51">
        <f t="shared" si="42"/>
        <v>3397</v>
      </c>
      <c r="J287" s="51">
        <v>3445</v>
      </c>
      <c r="K287" s="55">
        <v>1750</v>
      </c>
      <c r="L287" s="55">
        <v>1647</v>
      </c>
      <c r="M287" s="41">
        <f t="shared" si="43"/>
        <v>-48</v>
      </c>
      <c r="N287" s="52">
        <f t="shared" si="44"/>
        <v>3356.719367588933</v>
      </c>
      <c r="O287" s="53">
        <v>1.012</v>
      </c>
    </row>
    <row r="288" spans="1:15" ht="12.75" customHeight="1">
      <c r="A288" s="3"/>
      <c r="B288" s="35"/>
      <c r="C288" s="95" t="s">
        <v>161</v>
      </c>
      <c r="D288" s="95"/>
      <c r="E288" s="47"/>
      <c r="F288" s="54">
        <v>157</v>
      </c>
      <c r="G288" s="55">
        <v>144</v>
      </c>
      <c r="H288" s="50">
        <f t="shared" si="41"/>
        <v>13</v>
      </c>
      <c r="I288" s="51">
        <f t="shared" si="42"/>
        <v>402</v>
      </c>
      <c r="J288" s="51">
        <v>382</v>
      </c>
      <c r="K288" s="55">
        <v>207</v>
      </c>
      <c r="L288" s="55">
        <v>195</v>
      </c>
      <c r="M288" s="41">
        <f t="shared" si="43"/>
        <v>20</v>
      </c>
      <c r="N288" s="52">
        <f t="shared" si="44"/>
        <v>1098.360655737705</v>
      </c>
      <c r="O288" s="53">
        <v>0.366</v>
      </c>
    </row>
    <row r="289" spans="1:15" ht="12.75" customHeight="1">
      <c r="A289" s="3"/>
      <c r="B289" s="35"/>
      <c r="C289" s="95" t="s">
        <v>162</v>
      </c>
      <c r="D289" s="95"/>
      <c r="E289" s="47"/>
      <c r="F289" s="54">
        <v>2194</v>
      </c>
      <c r="G289" s="55">
        <v>2194</v>
      </c>
      <c r="H289" s="50">
        <f t="shared" si="41"/>
        <v>0</v>
      </c>
      <c r="I289" s="51">
        <f t="shared" si="42"/>
        <v>5326</v>
      </c>
      <c r="J289" s="51">
        <v>5358</v>
      </c>
      <c r="K289" s="55">
        <v>2761</v>
      </c>
      <c r="L289" s="55">
        <v>2565</v>
      </c>
      <c r="M289" s="41">
        <f t="shared" si="43"/>
        <v>-32</v>
      </c>
      <c r="N289" s="52">
        <f t="shared" si="44"/>
        <v>4498.310810810811</v>
      </c>
      <c r="O289" s="53">
        <v>1.184</v>
      </c>
    </row>
    <row r="290" spans="1:15" ht="12.75" customHeight="1">
      <c r="A290" s="3"/>
      <c r="B290" s="35"/>
      <c r="C290" s="47" t="s">
        <v>163</v>
      </c>
      <c r="D290" s="47" t="s">
        <v>22</v>
      </c>
      <c r="E290" s="15"/>
      <c r="F290" s="54">
        <v>1072</v>
      </c>
      <c r="G290" s="55">
        <v>1076</v>
      </c>
      <c r="H290" s="50">
        <f t="shared" si="41"/>
        <v>-4</v>
      </c>
      <c r="I290" s="51">
        <f t="shared" si="42"/>
        <v>2719</v>
      </c>
      <c r="J290" s="51">
        <v>2753</v>
      </c>
      <c r="K290" s="55">
        <v>1366</v>
      </c>
      <c r="L290" s="55">
        <v>1353</v>
      </c>
      <c r="M290" s="41">
        <f t="shared" si="43"/>
        <v>-34</v>
      </c>
      <c r="N290" s="52">
        <f t="shared" si="44"/>
        <v>10145.5223880597</v>
      </c>
      <c r="O290" s="53">
        <v>0.268</v>
      </c>
    </row>
    <row r="291" spans="1:15" ht="12.75" customHeight="1">
      <c r="A291" s="3"/>
      <c r="B291" s="35"/>
      <c r="C291" s="47" t="s">
        <v>163</v>
      </c>
      <c r="D291" s="47" t="s">
        <v>76</v>
      </c>
      <c r="E291" s="15"/>
      <c r="F291" s="54">
        <v>1044</v>
      </c>
      <c r="G291" s="55">
        <v>1047</v>
      </c>
      <c r="H291" s="50">
        <f t="shared" si="41"/>
        <v>-3</v>
      </c>
      <c r="I291" s="51">
        <f t="shared" si="42"/>
        <v>2715</v>
      </c>
      <c r="J291" s="51">
        <v>2728</v>
      </c>
      <c r="K291" s="55">
        <v>1350</v>
      </c>
      <c r="L291" s="55">
        <v>1365</v>
      </c>
      <c r="M291" s="41">
        <f t="shared" si="43"/>
        <v>-13</v>
      </c>
      <c r="N291" s="52">
        <f t="shared" si="44"/>
        <v>5621.11801242236</v>
      </c>
      <c r="O291" s="53">
        <v>0.483</v>
      </c>
    </row>
    <row r="292" spans="1:15" ht="12.75" customHeight="1">
      <c r="A292" s="3"/>
      <c r="B292" s="35"/>
      <c r="C292" s="95" t="s">
        <v>164</v>
      </c>
      <c r="D292" s="95"/>
      <c r="E292" s="47"/>
      <c r="F292" s="54">
        <v>1577</v>
      </c>
      <c r="G292" s="55">
        <v>1572</v>
      </c>
      <c r="H292" s="50">
        <f t="shared" si="41"/>
        <v>5</v>
      </c>
      <c r="I292" s="51">
        <f t="shared" si="42"/>
        <v>3610</v>
      </c>
      <c r="J292" s="51">
        <v>3629</v>
      </c>
      <c r="K292" s="55">
        <v>1857</v>
      </c>
      <c r="L292" s="55">
        <v>1753</v>
      </c>
      <c r="M292" s="41">
        <f t="shared" si="43"/>
        <v>-19</v>
      </c>
      <c r="N292" s="52">
        <f t="shared" si="44"/>
        <v>2869.6343402225757</v>
      </c>
      <c r="O292" s="53">
        <v>1.258</v>
      </c>
    </row>
    <row r="293" spans="1:15" ht="12.75" customHeight="1">
      <c r="A293" s="3"/>
      <c r="B293" s="35"/>
      <c r="C293" s="95" t="s">
        <v>165</v>
      </c>
      <c r="D293" s="95"/>
      <c r="E293" s="47"/>
      <c r="F293" s="54">
        <v>503</v>
      </c>
      <c r="G293" s="55">
        <v>499</v>
      </c>
      <c r="H293" s="50">
        <f t="shared" si="41"/>
        <v>4</v>
      </c>
      <c r="I293" s="51">
        <f t="shared" si="42"/>
        <v>1233</v>
      </c>
      <c r="J293" s="51">
        <v>1235</v>
      </c>
      <c r="K293" s="55">
        <v>614</v>
      </c>
      <c r="L293" s="55">
        <v>619</v>
      </c>
      <c r="M293" s="41">
        <f t="shared" si="43"/>
        <v>-2</v>
      </c>
      <c r="N293" s="52">
        <f t="shared" si="44"/>
        <v>5655.963302752293</v>
      </c>
      <c r="O293" s="53">
        <v>0.218</v>
      </c>
    </row>
    <row r="294" spans="1:15" ht="6.75" customHeight="1" thickBot="1">
      <c r="A294" s="88"/>
      <c r="B294" s="88"/>
      <c r="C294" s="89"/>
      <c r="D294" s="89"/>
      <c r="E294" s="90"/>
      <c r="F294" s="91"/>
      <c r="G294" s="91"/>
      <c r="H294" s="6"/>
      <c r="I294" s="91"/>
      <c r="J294" s="91"/>
      <c r="K294" s="91"/>
      <c r="L294" s="91"/>
      <c r="M294" s="6"/>
      <c r="N294" s="91"/>
      <c r="O294" s="92"/>
    </row>
    <row r="295" spans="3:15" ht="13.5">
      <c r="C295" s="15"/>
      <c r="D295" s="15"/>
      <c r="E295" s="15"/>
      <c r="F295" s="93"/>
      <c r="G295" s="93"/>
      <c r="H295" s="94"/>
      <c r="I295" s="93"/>
      <c r="J295" s="93"/>
      <c r="K295" s="93"/>
      <c r="L295" s="93"/>
      <c r="M295" s="94"/>
      <c r="N295" s="93"/>
      <c r="O295" s="46"/>
    </row>
  </sheetData>
  <sheetProtection/>
  <mergeCells count="160">
    <mergeCell ref="A1:O1"/>
    <mergeCell ref="A2:O2"/>
    <mergeCell ref="B4:D7"/>
    <mergeCell ref="F4:F7"/>
    <mergeCell ref="G4:G7"/>
    <mergeCell ref="H4:H7"/>
    <mergeCell ref="I4:M5"/>
    <mergeCell ref="N4:N7"/>
    <mergeCell ref="O4:O7"/>
    <mergeCell ref="I6:I7"/>
    <mergeCell ref="J6:J7"/>
    <mergeCell ref="K6:K7"/>
    <mergeCell ref="L6:L7"/>
    <mergeCell ref="M6:M7"/>
    <mergeCell ref="B9:D9"/>
    <mergeCell ref="B11:D11"/>
    <mergeCell ref="C13:D13"/>
    <mergeCell ref="C14:D14"/>
    <mergeCell ref="C15:D15"/>
    <mergeCell ref="C16:D16"/>
    <mergeCell ref="C17:D17"/>
    <mergeCell ref="C22:D22"/>
    <mergeCell ref="C28:D28"/>
    <mergeCell ref="C29:D29"/>
    <mergeCell ref="C30:D30"/>
    <mergeCell ref="C31:D31"/>
    <mergeCell ref="C36:D36"/>
    <mergeCell ref="C37:D37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7:D57"/>
    <mergeCell ref="C58:D58"/>
    <mergeCell ref="C63:D63"/>
    <mergeCell ref="A72:O72"/>
    <mergeCell ref="A75:O75"/>
    <mergeCell ref="B78:D81"/>
    <mergeCell ref="F78:F81"/>
    <mergeCell ref="G78:G81"/>
    <mergeCell ref="H78:H81"/>
    <mergeCell ref="I78:M79"/>
    <mergeCell ref="N78:N81"/>
    <mergeCell ref="O78:O81"/>
    <mergeCell ref="I80:I81"/>
    <mergeCell ref="J80:J81"/>
    <mergeCell ref="K80:K81"/>
    <mergeCell ref="L80:L81"/>
    <mergeCell ref="M80:M81"/>
    <mergeCell ref="C96:D96"/>
    <mergeCell ref="C97:D97"/>
    <mergeCell ref="C98:D98"/>
    <mergeCell ref="B100:D100"/>
    <mergeCell ref="C102:D102"/>
    <mergeCell ref="C103:D103"/>
    <mergeCell ref="C104:D104"/>
    <mergeCell ref="C105:D105"/>
    <mergeCell ref="C106:D106"/>
    <mergeCell ref="C107:D107"/>
    <mergeCell ref="C108:D108"/>
    <mergeCell ref="B110:D110"/>
    <mergeCell ref="C112:D112"/>
    <mergeCell ref="C115:D115"/>
    <mergeCell ref="C118:D118"/>
    <mergeCell ref="C119:D119"/>
    <mergeCell ref="C124:D124"/>
    <mergeCell ref="B128:D128"/>
    <mergeCell ref="C130:D130"/>
    <mergeCell ref="C131:D131"/>
    <mergeCell ref="C132:D132"/>
    <mergeCell ref="C133:D133"/>
    <mergeCell ref="B135:D135"/>
    <mergeCell ref="C137:D137"/>
    <mergeCell ref="C144:D144"/>
    <mergeCell ref="A147:O147"/>
    <mergeCell ref="B150:D153"/>
    <mergeCell ref="F150:F153"/>
    <mergeCell ref="G150:G153"/>
    <mergeCell ref="H150:H153"/>
    <mergeCell ref="I150:M151"/>
    <mergeCell ref="N150:N153"/>
    <mergeCell ref="O150:O153"/>
    <mergeCell ref="I152:I153"/>
    <mergeCell ref="J152:J153"/>
    <mergeCell ref="K152:K153"/>
    <mergeCell ref="L152:L153"/>
    <mergeCell ref="M152:M153"/>
    <mergeCell ref="B158:D158"/>
    <mergeCell ref="C160:D160"/>
    <mergeCell ref="C166:D166"/>
    <mergeCell ref="C172:D172"/>
    <mergeCell ref="C175:D175"/>
    <mergeCell ref="B177:D177"/>
    <mergeCell ref="C179:D179"/>
    <mergeCell ref="C180:D180"/>
    <mergeCell ref="C181:D181"/>
    <mergeCell ref="C182:D182"/>
    <mergeCell ref="B184:D184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200:D200"/>
    <mergeCell ref="C202:D202"/>
    <mergeCell ref="C203:D203"/>
    <mergeCell ref="C204:D204"/>
    <mergeCell ref="C205:D205"/>
    <mergeCell ref="B207:D207"/>
    <mergeCell ref="C209:D209"/>
    <mergeCell ref="C210:D210"/>
    <mergeCell ref="C211:D211"/>
    <mergeCell ref="C212:D212"/>
    <mergeCell ref="C213:D213"/>
    <mergeCell ref="B215:D215"/>
    <mergeCell ref="C217:D217"/>
    <mergeCell ref="A219:O219"/>
    <mergeCell ref="B222:D225"/>
    <mergeCell ref="F222:F225"/>
    <mergeCell ref="G222:G225"/>
    <mergeCell ref="H222:H225"/>
    <mergeCell ref="I222:M223"/>
    <mergeCell ref="N222:N225"/>
    <mergeCell ref="O222:O225"/>
    <mergeCell ref="I224:I225"/>
    <mergeCell ref="J224:J225"/>
    <mergeCell ref="K224:K225"/>
    <mergeCell ref="L224:L225"/>
    <mergeCell ref="M224:M225"/>
    <mergeCell ref="C227:D227"/>
    <mergeCell ref="C230:D230"/>
    <mergeCell ref="C231:D231"/>
    <mergeCell ref="C240:D240"/>
    <mergeCell ref="C241:D241"/>
    <mergeCell ref="C242:D242"/>
    <mergeCell ref="B244:D244"/>
    <mergeCell ref="C246:D246"/>
    <mergeCell ref="C247:D247"/>
    <mergeCell ref="C251:D251"/>
    <mergeCell ref="B268:D268"/>
    <mergeCell ref="C270:D270"/>
    <mergeCell ref="C288:D288"/>
    <mergeCell ref="C289:D289"/>
    <mergeCell ref="C292:D292"/>
    <mergeCell ref="C293:D293"/>
    <mergeCell ref="C271:D271"/>
    <mergeCell ref="C277:D277"/>
    <mergeCell ref="B283:D283"/>
    <mergeCell ref="C285:D285"/>
    <mergeCell ref="C286:D286"/>
    <mergeCell ref="C287:D287"/>
  </mergeCells>
  <printOptions/>
  <pageMargins left="0.7" right="0.7" top="0.75" bottom="0.75" header="0.3" footer="0.3"/>
  <pageSetup horizontalDpi="300" verticalDpi="300" orientation="portrait" paperSize="9" scale="81" r:id="rId1"/>
  <rowBreaks count="2" manualBreakCount="2">
    <brk id="146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2015-03-20T06:55:58Z</cp:lastPrinted>
  <dcterms:created xsi:type="dcterms:W3CDTF">2015-03-19T07:06:57Z</dcterms:created>
  <dcterms:modified xsi:type="dcterms:W3CDTF">2015-03-20T06:56:05Z</dcterms:modified>
  <cp:category/>
  <cp:version/>
  <cp:contentType/>
  <cp:contentStatus/>
</cp:coreProperties>
</file>