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2000" windowHeight="10080" tabRatio="674"/>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20" r:id="rId5"/>
    <sheet name="経常経費分析表（人件費・公債費・普通建設事業費の分析）" sheetId="21" r:id="rId6"/>
    <sheet name="性質別歳出決算分析表（住民一人当たりのコスト）" sheetId="22" r:id="rId7"/>
    <sheet name="目的別歳出決算分析表（住民一人当たりのコスト）" sheetId="23" r:id="rId8"/>
    <sheet name="実質収支比率等に係る経年分析" sheetId="24" r:id="rId9"/>
    <sheet name="連結実質赤字比率に係る赤字・黒字の構成分析" sheetId="25" r:id="rId10"/>
    <sheet name="実質公債費比率（分子）の構造" sheetId="26" r:id="rId11"/>
    <sheet name="将来負担比率（分子）の構造" sheetId="27" r:id="rId12"/>
    <sheet name="基金残高に係る経年分析" sheetId="28" r:id="rId13"/>
    <sheet name="データシート" sheetId="9" state="hidden" r:id="rId14"/>
    <sheet name="公会計指標分析・財政指標組合せ分析表" sheetId="30" r:id="rId15"/>
    <sheet name="施設類型別ストック情報分析表①" sheetId="31" r:id="rId16"/>
    <sheet name="施設類型別ストック情報分析表②" sheetId="32"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<sst xmlns="http://schemas.openxmlformats.org/spreadsheetml/2006/main" count="1067" uniqueCount="599">
  <si>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</si>
  <si>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</si>
  <si>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</si>
  <si>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</si>
  <si>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</si>
  <si>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</si>
  <si>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</si>
  <si>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</si>
  <si>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</si>
  <si>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</si>
  <si>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</si>
  <si>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</si>
  <si>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</si>
  <si>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</si>
  <si>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</si>
  <si>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</si>
  <si>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</si>
  <si>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</si>
  <si>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</si>
  <si>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</si>
  <si>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</si>
  <si>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</si>
  <si>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</si>
  <si>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</si>
  <si>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</si>
  <si>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</si>
  <si>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</si>
  <si>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</si>
  <si>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</si>
  <si>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</si>
  <si>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</si>
  <si>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</si>
  <si>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</si>
  <si>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</si>
  <si>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</si>
  <si>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</si>
  <si>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</si>
  <si>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</si>
  <si>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</si>
  <si>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</si>
  <si>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</si>
  <si>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</si>
  <si>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</si>
  <si>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</si>
  <si>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</si>
  <si>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</si>
  <si>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</si>
  <si>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</si>
  <si>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</si>
  <si>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</si>
  <si>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</si>
  <si>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</si>
  <si>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</si>
  <si>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</si>
  <si>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</si>
  <si>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</si>
  <si>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</si>
  <si>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</si>
  <si>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</si>
  <si>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</si>
  <si>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</si>
  <si>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</si>
  <si>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</si>
  <si>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</si>
  <si>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</si>
  <si>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</si>
  <si>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</si>
  <si>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</si>
  <si>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</si>
  <si>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</si>
  <si>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</si>
  <si>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</si>
  <si>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</si>
  <si>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</si>
  <si>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</si>
  <si>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</si>
  <si>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</si>
  <si>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</si>
  <si>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</si>
  <si>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</si>
  <si>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</si>
  <si>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</si>
  <si>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</si>
  <si>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</si>
  <si>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</si>
  <si>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八王子市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</si>
  <si>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</si>
  <si>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</si>
  <si>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</si>
  <si>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</si>
  <si>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</si>
  <si>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</si>
  <si>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</si>
  <si>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</si>
  <si>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</si>
  <si>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</si>
  <si>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</si>
  <si>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</si>
  <si>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</si>
  <si>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</si>
  <si>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</si>
  <si>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</si>
  <si>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</si>
  <si>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</si>
  <si>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</si>
  <si>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</si>
  <si>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</si>
  <si>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</si>
  <si>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</si>
  <si>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</si>
  <si>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</si>
  <si>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</si>
  <si>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</si>
  <si>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</si>
  <si>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</si>
  <si>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</si>
  <si>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</si>
  <si>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</si>
  <si>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</si>
  <si>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</si>
  <si>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</si>
  <si>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</si>
  <si>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</si>
  <si>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</si>
  <si>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</si>
  <si>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</si>
  <si>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</si>
  <si>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</si>
  <si>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</si>
  <si>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</si>
  <si>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</si>
  <si>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</si>
  <si>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</si>
  <si>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</si>
  <si>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</si>
  <si>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</si>
  <si>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</si>
  <si>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</si>
  <si>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</si>
  <si>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</si>
  <si>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</si>
  <si>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</si>
  <si>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</si>
  <si>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</si>
  <si>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</si>
  <si>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</si>
  <si>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</si>
  <si>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</si>
  <si>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</si>
  <si>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</si>
  <si>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</si>
  <si>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</si>
  <si>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</si>
  <si>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</si>
  <si>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</si>
  <si>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</si>
  <si>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</si>
  <si>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</si>
  <si>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</si>
  <si>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</si>
  <si>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</si>
  <si>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</si>
  <si>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</si>
  <si>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</si>
  <si>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</si>
  <si>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</si>
  <si>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</si>
  <si>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</si>
  <si>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</si>
  <si>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</si>
  <si>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</si>
  <si>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</si>
  <si>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</si>
  <si>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</si>
  <si>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</si>
  <si>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</si>
  <si>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</si>
  <si>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</si>
  <si>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</si>
  <si>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</si>
  <si>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</si>
  <si>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</si>
  <si>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</si>
  <si>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</si>
  <si>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</si>
  <si>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</si>
  <si>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</si>
  <si>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</si>
  <si>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</si>
  <si>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</si>
  <si>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</si>
  <si>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</si>
  <si>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</si>
  <si>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</si>
  <si>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</si>
  <si>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</si>
  <si>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</si>
  <si>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</si>
  <si>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</si>
  <si>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</si>
  <si>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</si>
  <si>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</si>
  <si>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</si>
  <si>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東京都八王子市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</si>
  <si>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</si>
  <si>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</si>
  <si>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</si>
  <si>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</si>
  <si>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</si>
  <si>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</si>
  <si>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</si>
  <si>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</si>
  <si>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</si>
  <si>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</si>
  <si>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</si>
  <si>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</si>
  <si>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</si>
  <si>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</si>
  <si>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</si>
  <si>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</si>
  <si>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</si>
  <si>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</si>
  <si>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</si>
  <si>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</si>
  <si>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</si>
  <si>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</si>
  <si>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</si>
  <si>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</si>
  <si>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</si>
  <si>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</si>
  <si>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</si>
  <si>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</si>
  <si>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</si>
  <si>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</si>
  <si>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</si>
  <si>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</si>
  <si>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</si>
  <si>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</si>
  <si>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</si>
  <si>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</si>
  <si>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</si>
  <si>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</si>
  <si>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</si>
  <si>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</si>
  <si>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</si>
  <si>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</si>
  <si>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</si>
  <si>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</si>
  <si>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</si>
  <si>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</si>
  <si>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</si>
  <si>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</si>
  <si>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</si>
  <si>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</si>
  <si>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</si>
  <si>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</si>
  <si>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</si>
  <si>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</si>
  <si>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</si>
  <si>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</si>
  <si>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</si>
  <si>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</si>
  <si>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</si>
  <si>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</si>
  <si>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</si>
  <si>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</si>
  <si>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</si>
  <si>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</si>
  <si>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</si>
  <si>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</si>
  <si>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</si>
  <si>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</si>
  <si>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</si>
  <si>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</si>
  <si>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</si>
  <si>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</si>
  <si>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</si>
  <si>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</si>
  <si>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</si>
  <si>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</si>
  <si>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</si>
  <si>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</si>
  <si>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</si>
  <si>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</si>
  <si>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</si>
  <si>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</si>
  <si>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</si>
  <si>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</si>
  <si>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</si>
  <si>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</si>
  <si>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</si>
  <si>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</si>
  <si>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</si>
  <si>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</si>
  <si>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</si>
  <si>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</si>
  <si>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</si>
  <si>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</si>
  <si>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</si>
  <si>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</si>
  <si>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</si>
  <si>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</si>
  <si>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</si>
  <si>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</si>
  <si>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</si>
  <si>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</si>
  <si>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</si>
  <si>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</si>
  <si>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</si>
  <si>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</si>
  <si>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</si>
  <si>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</si>
  <si>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</si>
  <si>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</si>
  <si>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</si>
  <si>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</si>
  <si>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</si>
  <si>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</si>
  <si>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</si>
  <si>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</si>
  <si>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</si>
  <si>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</si>
  <si>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</si>
  <si>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</si>
  <si>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</si>
  <si>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</si>
  <si>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</si>
  <si>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</si>
  <si>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</si>
  <si>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</si>
  <si>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</si>
  <si>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</si>
  <si>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</si>
  <si>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</si>
  <si>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</si>
  <si>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</si>
  <si>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</si>
  <si>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</si>
  <si>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</si>
  <si>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</si>
  <si>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</si>
  <si>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</si>
  <si>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</si>
  <si>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</si>
  <si>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</si>
  <si>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</si>
  <si>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</si>
  <si>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</si>
  <si>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</si>
  <si>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</si>
  <si>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</si>
  <si>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</si>
  <si>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</si>
  <si>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東京都八王子市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</si>
  <si>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</si>
  <si>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</si>
  <si>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</si>
  <si>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</si>
  <si>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</si>
  <si>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</si>
  <si>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</si>
  <si>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</si>
  <si>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</si>
  <si>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</si>
  <si>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</si>
  <si>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</si>
  <si>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</si>
  <si>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</si>
  <si>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</si>
  <si>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</si>
  <si>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</si>
  <si>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</si>
  <si>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</si>
  <si>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</si>
  <si>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母子・父子福祉資金特別会計</t>
    <phoneticPr fontId="5"/>
  </si>
  <si>
    <t>-</t>
    <phoneticPr fontId="5"/>
  </si>
  <si>
    <t>土地取得事業特別会計</t>
    <phoneticPr fontId="5"/>
  </si>
  <si>
    <t>-</t>
    <phoneticPr fontId="5"/>
  </si>
  <si>
    <t>借入金管理特別会計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</si>
  <si>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</si>
  <si>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</si>
  <si>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</si>
  <si>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</si>
  <si>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</si>
  <si>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</si>
  <si>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</si>
  <si>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</si>
  <si>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</si>
  <si>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</si>
  <si>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</si>
  <si>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</si>
  <si>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</si>
  <si>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</si>
  <si>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</si>
  <si>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</si>
  <si>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</si>
  <si>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</si>
  <si>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t>
    <phoneticPr fontId="5"/>
  </si>
  <si>
    <t>給与及び公共料金特別会計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</si>
  <si>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</si>
  <si>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</si>
  <si>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</si>
  <si>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</si>
  <si>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</si>
  <si>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</si>
  <si>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</si>
  <si>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</si>
  <si>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</si>
  <si>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</si>
  <si>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</si>
  <si>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</si>
  <si>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</si>
  <si>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</si>
  <si>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</si>
  <si>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</si>
  <si>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</si>
  <si>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</si>
  <si>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</si>
  <si>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</si>
  <si>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</si>
  <si>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</si>
  <si>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</si>
  <si>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</si>
  <si>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</si>
  <si>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</si>
  <si>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</si>
  <si>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</si>
  <si>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</si>
  <si>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</si>
  <si>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</si>
  <si>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</si>
  <si>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</si>
  <si>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</si>
  <si>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</si>
  <si>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</si>
  <si>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</si>
  <si>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</si>
  <si>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</si>
  <si>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</si>
  <si>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</si>
  <si>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</si>
  <si>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</si>
  <si>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</si>
  <si>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</si>
  <si>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</si>
  <si>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</si>
  <si>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</si>
  <si>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</si>
  <si>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</si>
  <si>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</si>
  <si>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</si>
  <si>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</si>
  <si>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</si>
  <si>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</si>
  <si>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</si>
  <si>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</si>
  <si>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</si>
  <si>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</si>
  <si>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</si>
  <si>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</si>
  <si>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</si>
  <si>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</si>
  <si>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</si>
  <si>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</si>
  <si>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</si>
  <si>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</si>
  <si>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</si>
  <si>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</si>
  <si>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</si>
  <si>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</si>
  <si>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</si>
  <si>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</si>
  <si>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</si>
  <si>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</si>
  <si>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</si>
  <si>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</si>
  <si>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</si>
  <si>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</si>
  <si>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</si>
  <si>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</si>
  <si>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</si>
  <si>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</si>
  <si>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</si>
  <si>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</si>
  <si>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</si>
  <si>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</si>
  <si>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</si>
  <si>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</si>
  <si>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</si>
  <si>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</si>
  <si>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</si>
  <si>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</si>
  <si>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</si>
  <si>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</si>
  <si>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</si>
  <si>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</si>
  <si>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</si>
  <si>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</si>
  <si>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</si>
  <si>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</si>
  <si>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</si>
  <si>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</si>
  <si>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</si>
  <si>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</si>
  <si>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</si>
  <si>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</si>
  <si>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</si>
  <si>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</si>
  <si>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</si>
  <si>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</si>
  <si>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</si>
  <si>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</si>
  <si>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</si>
  <si>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</si>
  <si>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</si>
  <si>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</si>
  <si>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</si>
  <si>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</si>
  <si>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</si>
  <si>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</si>
  <si>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</si>
  <si>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</si>
  <si>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</si>
  <si>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</si>
  <si>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</si>
  <si>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</si>
  <si>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</si>
  <si>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</si>
  <si>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</si>
  <si>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</si>
  <si>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</si>
  <si>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</si>
  <si>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</si>
  <si>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</si>
  <si>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</si>
  <si>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</si>
  <si>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</si>
  <si>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</si>
  <si>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</si>
  <si>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H27</t>
  </si>
  <si>
    <t>H28</t>
  </si>
  <si>
    <t>H29</t>
  </si>
  <si>
    <t>▲ 1.75</t>
  </si>
  <si>
    <t>一般会計</t>
  </si>
  <si>
    <t>国民健康保険事業特別会計</t>
  </si>
  <si>
    <t>介護保険特別会計</t>
  </si>
  <si>
    <t>下水道事業特別会計</t>
  </si>
  <si>
    <t>後期高齢者医療特別会計</t>
  </si>
  <si>
    <t>母子・父子福祉資金特別会計</t>
  </si>
  <si>
    <t>土地取得事業特別会計</t>
  </si>
  <si>
    <t>借入金管理特別会計</t>
  </si>
  <si>
    <t>その他会計（赤字）</t>
  </si>
  <si>
    <t>その他会計（黒字）</t>
  </si>
  <si>
    <t>駐車場事業特別会計</t>
    <rPh sb="0" eb="3">
      <t>チュウシャジョウ</t>
    </rPh>
    <rPh sb="3" eb="5">
      <t>ジギョウ</t>
    </rPh>
    <rPh sb="5" eb="7">
      <t>トクベツ</t>
    </rPh>
    <rPh sb="7" eb="9">
      <t>カイケイ</t>
    </rPh>
    <phoneticPr fontId="2"/>
  </si>
  <si>
    <t>0,4</t>
    <phoneticPr fontId="2"/>
  </si>
  <si>
    <t xml:space="preserve"> </t>
    <phoneticPr fontId="5"/>
  </si>
  <si>
    <t>（注）人口については、各調査年度の1月1日現在の住民基本台帳に登載されている人口に基づいている。</t>
    <phoneticPr fontId="5"/>
  </si>
  <si>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</si>
  <si>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</si>
  <si>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</si>
  <si>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※平成30年度中に市町村合併した団体で、合併前の団体ごとの決算に基づく実質公債費比率を算出していない団体については、グラフを表記しない。</t>
    <phoneticPr fontId="5"/>
  </si>
  <si>
    <t xml:space="preserve"> </t>
    <phoneticPr fontId="5"/>
  </si>
  <si>
    <t xml:space="preserve"> </t>
    <phoneticPr fontId="5"/>
  </si>
  <si>
    <t>標準財政規模比（％）</t>
    <phoneticPr fontId="5"/>
  </si>
  <si>
    <t>※平成30年度中に市町村合併した団体で、合併前の団体ごとの決算に基づく連結実質赤字比率を算出していない団体については、グラフを表記しない。</t>
    <phoneticPr fontId="5"/>
  </si>
  <si>
    <t>将来負担額(A)</t>
    <phoneticPr fontId="5"/>
  </si>
  <si>
    <t>うち、健全化法施行規則附則第三条に係る負担見込額</t>
    <phoneticPr fontId="5"/>
  </si>
  <si>
    <t>(A)－(B)</t>
    <phoneticPr fontId="5"/>
  </si>
  <si>
    <t>※平成30年度中に市町村合併した団体で、合併前の団体ごとの決算に基づく将来負担比率を算出していない団体については、グラフを表記しない。</t>
    <phoneticPr fontId="5"/>
  </si>
  <si>
    <t>公共施設整備基金</t>
  </si>
  <si>
    <t>八王子駅周辺整備基金</t>
  </si>
  <si>
    <t>高尾駅周辺整備基金</t>
  </si>
  <si>
    <t>職員退職手当基金</t>
  </si>
  <si>
    <t>企業立地支援奨励金交付準備基金</t>
  </si>
  <si>
    <t>南多摩斎場組合</t>
    <rPh sb="0" eb="3">
      <t>ミナミタマ</t>
    </rPh>
    <rPh sb="3" eb="5">
      <t>サイジョウ</t>
    </rPh>
    <rPh sb="5" eb="7">
      <t>クミアイ</t>
    </rPh>
    <phoneticPr fontId="2"/>
  </si>
  <si>
    <t>東京たま広域資源循環組合</t>
    <rPh sb="0" eb="2">
      <t>トウキョウ</t>
    </rPh>
    <rPh sb="4" eb="6">
      <t>コウイキ</t>
    </rPh>
    <rPh sb="6" eb="8">
      <t>シゲン</t>
    </rPh>
    <rPh sb="8" eb="10">
      <t>ジュンカン</t>
    </rPh>
    <rPh sb="10" eb="12">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</si>
  <si>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</si>
  <si>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</si>
  <si>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多摩ニュータウン環境組合</t>
    <rPh sb="0" eb="2">
      <t>タマ</t>
    </rPh>
    <rPh sb="8" eb="10">
      <t>カンキョウ</t>
    </rPh>
    <rPh sb="10" eb="12">
      <t>クミアイ</t>
    </rPh>
    <phoneticPr fontId="2"/>
  </si>
  <si>
    <t>東京都十一市競輪事業組合</t>
    <rPh sb="0" eb="3">
      <t>トウキョウト</t>
    </rPh>
    <rPh sb="3" eb="5">
      <t>ジュウイッ</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</si>
  <si>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</si>
  <si>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</si>
  <si>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</si>
  <si>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八王子市学園都市文化ふれあい財団</t>
    <rPh sb="0" eb="4">
      <t>ハチオウジシ</t>
    </rPh>
    <rPh sb="4" eb="8">
      <t>ガクエントシ</t>
    </rPh>
    <rPh sb="8" eb="10">
      <t>ブンカ</t>
    </rPh>
    <rPh sb="14" eb="16">
      <t>ザイダン</t>
    </rPh>
    <phoneticPr fontId="2"/>
  </si>
  <si>
    <t>八王子市まちづくり公社</t>
    <rPh sb="0" eb="4">
      <t>ハチオウジシ</t>
    </rPh>
    <rPh sb="9" eb="11">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</si>
  <si>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</si>
  <si>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</si>
  <si>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</si>
  <si>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</si>
  <si>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</si>
  <si>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</si>
  <si>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</si>
  <si>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</si>
  <si>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</si>
  <si>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</si>
  <si>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</si>
  <si>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</si>
  <si>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これまで将来の義務的経費となる公債費を抑制するため、市債の借入を抑制してきたことで、将来負担比率及び実質公債費比率ともに、類似団体に比べ低くなっている。基本構想・基本計画「八王子ビジョン２０２２」の後半５か年（2018-2022）において、大規模な社会資本整備を予定しており、一時的に将来負担比率が上昇する期間があるが、資産と負債のバランスによる世代間の負担割合に着目した新たな指標を定め、これを維持することで、健全で持続可能な財政運営を堅持していく。</t>
    <rPh sb="5" eb="7">
      <t>ショウライ</t>
    </rPh>
    <phoneticPr fontId="5"/>
  </si>
  <si>
    <t>　将来負担比率は、適切な市債の借入管理と基金残高の確保により0％以下を維持している。また、有形固定資産減価償却率は、大規模改修工事や耐震補強工事を積極的に実施したことから、類似団体に比べ低くなっていると考えられる。今後も、公共施設等総合管理計画に基づき、施設の適正配置を図るとともに、年度間の財政負担の平準化を図るために新たに設置した「公共施設整備保全基金」を活用し、公共施設の維持・更新を行っていく。</t>
    <rPh sb="22" eb="24">
      <t>ザンダカ</t>
    </rPh>
    <rPh sb="25" eb="27">
      <t>カクホ</t>
    </rPh>
    <rPh sb="32" eb="34">
      <t>イカ</t>
    </rPh>
    <rPh sb="35" eb="37">
      <t>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</si>
</sst>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43141</c:v>
                </c:pt>
                <c:pt idx="1">
                  <c:v>45117</c:v>
                </c:pt>
                <c:pt idx="2">
                  <c:v>50880</c:v>
                </c:pt>
                <c:pt idx="3">
                  <c:v>46395</c:v>
                </c:pt>
                <c:pt idx="4">
                  <c:v>48088</c:v>
                </c:pt>
              </c:numCache>
            </c:numRef>
          </c:val>
          <c:smooth val="0"/>
          <c:extLst xmlns:c16r2="http://schemas.microsoft.com/office/drawing/2015/06/chart">
            <c:ext xmlns:c16="http://schemas.microsoft.com/office/drawing/2014/chart" uri="{C3380CC4-5D6E-409C-BE32-E72D297353CC}">
              <c16:uniqueId val="{00000000-C97F-4957-9BB4-55AE9D54167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34474</c:v>
                </c:pt>
                <c:pt idx="1">
                  <c:v>33561</c:v>
                </c:pt>
                <c:pt idx="2">
                  <c:v>28736</c:v>
                </c:pt>
                <c:pt idx="3">
                  <c:v>32503</c:v>
                </c:pt>
                <c:pt idx="4">
                  <c:v>27207</c:v>
                </c:pt>
              </c:numCache>
            </c:numRef>
          </c:val>
          <c:smooth val="0"/>
          <c:extLst xmlns:c16r2="http://schemas.microsoft.com/office/drawing/2015/06/chart">
            <c:ext xmlns:c16="http://schemas.microsoft.com/office/drawing/2014/chart" uri="{C3380CC4-5D6E-409C-BE32-E72D297353CC}">
              <c16:uniqueId val="{00000001-C97F-4957-9BB4-55AE9D54167C}"/>
            </c:ext>
          </c:extLst>
        </c:ser>
        <c:dLbls>
          <c:showLegendKey val="0"/>
          <c:showVal val="0"/>
          <c:showCatName val="0"/>
          <c:showSerName val="0"/>
          <c:showPercent val="0"/>
          <c:showBubbleSize val="0"/>
        </c:dLbls>
        <c:marker val="1"/>
        <c:smooth val="0"/>
        <c:axId val="146424192"/>
        <c:axId val="146426112"/>
      </c:lineChart>
      <c:catAx>
        <c:axId val="146424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426112"/>
        <c:crosses val="autoZero"/>
        <c:auto val="1"/>
        <c:lblAlgn val="ctr"/>
        <c:lblOffset val="100"/>
        <c:tickLblSkip val="1"/>
        <c:tickMarkSkip val="1"/>
        <c:noMultiLvlLbl val="0"/>
      </c:catAx>
      <c:valAx>
        <c:axId val="1464261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424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4.49</c:v>
                </c:pt>
                <c:pt idx="1">
                  <c:v>1.82</c:v>
                </c:pt>
                <c:pt idx="2">
                  <c:v>3.76</c:v>
                </c:pt>
                <c:pt idx="3">
                  <c:v>1.83</c:v>
                </c:pt>
                <c:pt idx="4">
                  <c:v>3.29</c:v>
                </c:pt>
              </c:numCache>
            </c:numRef>
          </c:val>
          <c:extLst xmlns:c16r2="http://schemas.microsoft.com/office/drawing/2015/06/chart">
            <c:ext xmlns:c16="http://schemas.microsoft.com/office/drawing/2014/chart" uri="{C3380CC4-5D6E-409C-BE32-E72D297353CC}">
              <c16:uniqueId val="{00000000-EF28-46C5-8EAA-8F1308A0606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9</c:v>
                </c:pt>
                <c:pt idx="1">
                  <c:v>9.91</c:v>
                </c:pt>
                <c:pt idx="2">
                  <c:v>9.59</c:v>
                </c:pt>
                <c:pt idx="3">
                  <c:v>11.5</c:v>
                </c:pt>
                <c:pt idx="4">
                  <c:v>10.66</c:v>
                </c:pt>
              </c:numCache>
            </c:numRef>
          </c:val>
          <c:extLst xmlns:c16r2="http://schemas.microsoft.com/office/drawing/2015/06/chart">
            <c:ext xmlns:c16="http://schemas.microsoft.com/office/drawing/2014/chart" uri="{C3380CC4-5D6E-409C-BE32-E72D297353CC}">
              <c16:uniqueId val="{00000001-EF28-46C5-8EAA-8F1308A0606A}"/>
            </c:ext>
          </c:extLst>
        </c:ser>
        <c:dLbls>
          <c:showLegendKey val="0"/>
          <c:showVal val="0"/>
          <c:showCatName val="0"/>
          <c:showSerName val="0"/>
          <c:showPercent val="0"/>
          <c:showBubbleSize val="0"/>
        </c:dLbls>
        <c:gapWidth val="250"/>
        <c:overlap val="100"/>
        <c:axId val="165247232"/>
        <c:axId val="16525760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0.68</c:v>
                </c:pt>
                <c:pt idx="1">
                  <c:v>-1.75</c:v>
                </c:pt>
                <c:pt idx="2">
                  <c:v>2.0099999999999998</c:v>
                </c:pt>
                <c:pt idx="3">
                  <c:v>0.02</c:v>
                </c:pt>
                <c:pt idx="4">
                  <c:v>0.52</c:v>
                </c:pt>
              </c:numCache>
            </c:numRef>
          </c:val>
          <c:smooth val="0"/>
          <c:extLst xmlns:c16r2="http://schemas.microsoft.com/office/drawing/2015/06/chart">
            <c:ext xmlns:c16="http://schemas.microsoft.com/office/drawing/2014/chart" uri="{C3380CC4-5D6E-409C-BE32-E72D297353CC}">
              <c16:uniqueId val="{00000002-EF28-46C5-8EAA-8F1308A0606A}"/>
            </c:ext>
          </c:extLst>
        </c:ser>
        <c:dLbls>
          <c:showLegendKey val="0"/>
          <c:showVal val="0"/>
          <c:showCatName val="0"/>
          <c:showSerName val="0"/>
          <c:showPercent val="0"/>
          <c:showBubbleSize val="0"/>
        </c:dLbls>
        <c:marker val="1"/>
        <c:smooth val="0"/>
        <c:axId val="165247232"/>
        <c:axId val="165257600"/>
      </c:lineChart>
      <c:catAx>
        <c:axId val="16524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257600"/>
        <c:crosses val="autoZero"/>
        <c:auto val="1"/>
        <c:lblAlgn val="ctr"/>
        <c:lblOffset val="100"/>
        <c:tickLblSkip val="1"/>
        <c:tickMarkSkip val="1"/>
        <c:noMultiLvlLbl val="0"/>
      </c:catAx>
      <c:valAx>
        <c:axId val="16525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24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5D8-4C5E-8DF2-672AC1AE293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5D8-4C5E-8DF2-672AC1AE2933}"/>
            </c:ext>
          </c:extLst>
        </c:ser>
        <c:ser>
          <c:idx val="2"/>
          <c:order val="2"/>
          <c:tx>
            <c:strRef>
              <c:f>[1]データシート!$A$29</c:f>
              <c:strCache>
                <c:ptCount val="1"/>
                <c:pt idx="0">
                  <c:v>借入金管理特別会計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5D8-4C5E-8DF2-672AC1AE2933}"/>
            </c:ext>
          </c:extLst>
        </c:ser>
        <c:ser>
          <c:idx val="3"/>
          <c:order val="3"/>
          <c:tx>
            <c:strRef>
              <c:f>[1]データシート!$A$30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5D8-4C5E-8DF2-672AC1AE2933}"/>
            </c:ext>
          </c:extLst>
        </c:ser>
        <c:ser>
          <c:idx val="4"/>
          <c:order val="4"/>
          <c:tx>
            <c:strRef>
              <c:f>[1]データシート!$A$31</c:f>
              <c:strCache>
                <c:ptCount val="1"/>
                <c:pt idx="0">
                  <c:v>母子・父子福祉資金特別会計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95D8-4C5E-8DF2-672AC1AE2933}"/>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0.01</c:v>
                </c:pt>
                <c:pt idx="2">
                  <c:v>#N/A</c:v>
                </c:pt>
                <c:pt idx="3">
                  <c:v>0.03</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5-95D8-4C5E-8DF2-672AC1AE2933}"/>
            </c:ext>
          </c:extLst>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0.06</c:v>
                </c:pt>
                <c:pt idx="2">
                  <c:v>#N/A</c:v>
                </c:pt>
                <c:pt idx="3">
                  <c:v>7.0000000000000007E-2</c:v>
                </c:pt>
                <c:pt idx="4">
                  <c:v>#N/A</c:v>
                </c:pt>
                <c:pt idx="5">
                  <c:v>0.06</c:v>
                </c:pt>
                <c:pt idx="6">
                  <c:v>#N/A</c:v>
                </c:pt>
                <c:pt idx="7">
                  <c:v>7.0000000000000007E-2</c:v>
                </c:pt>
                <c:pt idx="8">
                  <c:v>#N/A</c:v>
                </c:pt>
                <c:pt idx="9">
                  <c:v>0.12</c:v>
                </c:pt>
              </c:numCache>
            </c:numRef>
          </c:val>
          <c:extLst xmlns:c16r2="http://schemas.microsoft.com/office/drawing/2015/06/chart">
            <c:ext xmlns:c16="http://schemas.microsoft.com/office/drawing/2014/chart" uri="{C3380CC4-5D6E-409C-BE32-E72D297353CC}">
              <c16:uniqueId val="{00000006-95D8-4C5E-8DF2-672AC1AE2933}"/>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0.53</c:v>
                </c:pt>
                <c:pt idx="2">
                  <c:v>#N/A</c:v>
                </c:pt>
                <c:pt idx="3">
                  <c:v>0.45</c:v>
                </c:pt>
                <c:pt idx="4">
                  <c:v>#N/A</c:v>
                </c:pt>
                <c:pt idx="5">
                  <c:v>0.39</c:v>
                </c:pt>
                <c:pt idx="6">
                  <c:v>#N/A</c:v>
                </c:pt>
                <c:pt idx="7">
                  <c:v>1.05</c:v>
                </c:pt>
                <c:pt idx="8">
                  <c:v>#N/A</c:v>
                </c:pt>
                <c:pt idx="9">
                  <c:v>0.93</c:v>
                </c:pt>
              </c:numCache>
            </c:numRef>
          </c:val>
          <c:extLst xmlns:c16r2="http://schemas.microsoft.com/office/drawing/2015/06/chart">
            <c:ext xmlns:c16="http://schemas.microsoft.com/office/drawing/2014/chart" uri="{C3380CC4-5D6E-409C-BE32-E72D297353CC}">
              <c16:uniqueId val="{00000007-95D8-4C5E-8DF2-672AC1AE2933}"/>
            </c:ext>
          </c:extLst>
        </c:ser>
        <c:ser>
          <c:idx val="8"/>
          <c:order val="8"/>
          <c:tx>
            <c:strRef>
              <c:f>[1]データシート!$A$35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0.95</c:v>
                </c:pt>
                <c:pt idx="2">
                  <c:v>#N/A</c:v>
                </c:pt>
                <c:pt idx="3">
                  <c:v>0.89</c:v>
                </c:pt>
                <c:pt idx="4">
                  <c:v>#N/A</c:v>
                </c:pt>
                <c:pt idx="5">
                  <c:v>1</c:v>
                </c:pt>
                <c:pt idx="6">
                  <c:v>#N/A</c:v>
                </c:pt>
                <c:pt idx="7">
                  <c:v>1.37</c:v>
                </c:pt>
                <c:pt idx="8">
                  <c:v>#N/A</c:v>
                </c:pt>
                <c:pt idx="9">
                  <c:v>1.1200000000000001</c:v>
                </c:pt>
              </c:numCache>
            </c:numRef>
          </c:val>
          <c:extLst xmlns:c16r2="http://schemas.microsoft.com/office/drawing/2015/06/chart">
            <c:ext xmlns:c16="http://schemas.microsoft.com/office/drawing/2014/chart" uri="{C3380CC4-5D6E-409C-BE32-E72D297353CC}">
              <c16:uniqueId val="{00000008-95D8-4C5E-8DF2-672AC1AE2933}"/>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4.49</c:v>
                </c:pt>
                <c:pt idx="2">
                  <c:v>#N/A</c:v>
                </c:pt>
                <c:pt idx="3">
                  <c:v>1.81</c:v>
                </c:pt>
                <c:pt idx="4">
                  <c:v>#N/A</c:v>
                </c:pt>
                <c:pt idx="5">
                  <c:v>3.76</c:v>
                </c:pt>
                <c:pt idx="6">
                  <c:v>#N/A</c:v>
                </c:pt>
                <c:pt idx="7">
                  <c:v>1.82</c:v>
                </c:pt>
                <c:pt idx="8">
                  <c:v>#N/A</c:v>
                </c:pt>
                <c:pt idx="9">
                  <c:v>3.29</c:v>
                </c:pt>
              </c:numCache>
            </c:numRef>
          </c:val>
          <c:extLst xmlns:c16r2="http://schemas.microsoft.com/office/drawing/2015/06/chart">
            <c:ext xmlns:c16="http://schemas.microsoft.com/office/drawing/2014/chart" uri="{C3380CC4-5D6E-409C-BE32-E72D297353CC}">
              <c16:uniqueId val="{00000009-95D8-4C5E-8DF2-672AC1AE2933}"/>
            </c:ext>
          </c:extLst>
        </c:ser>
        <c:dLbls>
          <c:showLegendKey val="0"/>
          <c:showVal val="0"/>
          <c:showCatName val="0"/>
          <c:showSerName val="0"/>
          <c:showPercent val="0"/>
          <c:showBubbleSize val="0"/>
        </c:dLbls>
        <c:gapWidth val="150"/>
        <c:overlap val="100"/>
        <c:axId val="165363712"/>
        <c:axId val="165365248"/>
      </c:barChart>
      <c:catAx>
        <c:axId val="16536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365248"/>
        <c:crosses val="autoZero"/>
        <c:auto val="1"/>
        <c:lblAlgn val="ctr"/>
        <c:lblOffset val="100"/>
        <c:tickLblSkip val="1"/>
        <c:tickMarkSkip val="1"/>
        <c:noMultiLvlLbl val="0"/>
      </c:catAx>
      <c:valAx>
        <c:axId val="16536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363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19862</c:v>
                </c:pt>
                <c:pt idx="5">
                  <c:v>19933</c:v>
                </c:pt>
                <c:pt idx="8">
                  <c:v>18945</c:v>
                </c:pt>
                <c:pt idx="11">
                  <c:v>18638</c:v>
                </c:pt>
                <c:pt idx="14">
                  <c:v>18366</c:v>
                </c:pt>
              </c:numCache>
            </c:numRef>
          </c:val>
          <c:extLst xmlns:c16r2="http://schemas.microsoft.com/office/drawing/2015/06/chart">
            <c:ext xmlns:c16="http://schemas.microsoft.com/office/drawing/2014/chart" uri="{C3380CC4-5D6E-409C-BE32-E72D297353CC}">
              <c16:uniqueId val="{00000000-52DC-4C6D-AB3B-5A6BA5115D7A}"/>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2DC-4C6D-AB3B-5A6BA5115D7A}"/>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967</c:v>
                </c:pt>
                <c:pt idx="3">
                  <c:v>981</c:v>
                </c:pt>
                <c:pt idx="6">
                  <c:v>1056</c:v>
                </c:pt>
                <c:pt idx="9">
                  <c:v>1057</c:v>
                </c:pt>
                <c:pt idx="12">
                  <c:v>1146</c:v>
                </c:pt>
              </c:numCache>
            </c:numRef>
          </c:val>
          <c:extLst xmlns:c16r2="http://schemas.microsoft.com/office/drawing/2015/06/chart">
            <c:ext xmlns:c16="http://schemas.microsoft.com/office/drawing/2014/chart" uri="{C3380CC4-5D6E-409C-BE32-E72D297353CC}">
              <c16:uniqueId val="{00000002-52DC-4C6D-AB3B-5A6BA5115D7A}"/>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522</c:v>
                </c:pt>
                <c:pt idx="3">
                  <c:v>521</c:v>
                </c:pt>
                <c:pt idx="6">
                  <c:v>467</c:v>
                </c:pt>
                <c:pt idx="9">
                  <c:v>407</c:v>
                </c:pt>
                <c:pt idx="12">
                  <c:v>243</c:v>
                </c:pt>
              </c:numCache>
            </c:numRef>
          </c:val>
          <c:extLst xmlns:c16r2="http://schemas.microsoft.com/office/drawing/2015/06/chart">
            <c:ext xmlns:c16="http://schemas.microsoft.com/office/drawing/2014/chart" uri="{C3380CC4-5D6E-409C-BE32-E72D297353CC}">
              <c16:uniqueId val="{00000003-52DC-4C6D-AB3B-5A6BA5115D7A}"/>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4213</c:v>
                </c:pt>
                <c:pt idx="3">
                  <c:v>4179</c:v>
                </c:pt>
                <c:pt idx="6">
                  <c:v>4263</c:v>
                </c:pt>
                <c:pt idx="9">
                  <c:v>4053</c:v>
                </c:pt>
                <c:pt idx="12">
                  <c:v>3732</c:v>
                </c:pt>
              </c:numCache>
            </c:numRef>
          </c:val>
          <c:extLst xmlns:c16r2="http://schemas.microsoft.com/office/drawing/2015/06/chart">
            <c:ext xmlns:c16="http://schemas.microsoft.com/office/drawing/2014/chart" uri="{C3380CC4-5D6E-409C-BE32-E72D297353CC}">
              <c16:uniqueId val="{00000004-52DC-4C6D-AB3B-5A6BA5115D7A}"/>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2DC-4C6D-AB3B-5A6BA5115D7A}"/>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2DC-4C6D-AB3B-5A6BA5115D7A}"/>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13995</c:v>
                </c:pt>
                <c:pt idx="3">
                  <c:v>13232</c:v>
                </c:pt>
                <c:pt idx="6">
                  <c:v>12706</c:v>
                </c:pt>
                <c:pt idx="9">
                  <c:v>12665</c:v>
                </c:pt>
                <c:pt idx="12">
                  <c:v>12652</c:v>
                </c:pt>
              </c:numCache>
            </c:numRef>
          </c:val>
          <c:extLst xmlns:c16r2="http://schemas.microsoft.com/office/drawing/2015/06/chart">
            <c:ext xmlns:c16="http://schemas.microsoft.com/office/drawing/2014/chart" uri="{C3380CC4-5D6E-409C-BE32-E72D297353CC}">
              <c16:uniqueId val="{00000007-52DC-4C6D-AB3B-5A6BA5115D7A}"/>
            </c:ext>
          </c:extLst>
        </c:ser>
        <c:dLbls>
          <c:showLegendKey val="0"/>
          <c:showVal val="0"/>
          <c:showCatName val="0"/>
          <c:showSerName val="0"/>
          <c:showPercent val="0"/>
          <c:showBubbleSize val="0"/>
        </c:dLbls>
        <c:gapWidth val="100"/>
        <c:overlap val="100"/>
        <c:axId val="178825856"/>
        <c:axId val="17916800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-161</c:v>
                </c:pt>
                <c:pt idx="2">
                  <c:v>#N/A</c:v>
                </c:pt>
                <c:pt idx="3">
                  <c:v>#N/A</c:v>
                </c:pt>
                <c:pt idx="4">
                  <c:v>-1020</c:v>
                </c:pt>
                <c:pt idx="5">
                  <c:v>#N/A</c:v>
                </c:pt>
                <c:pt idx="6">
                  <c:v>#N/A</c:v>
                </c:pt>
                <c:pt idx="7">
                  <c:v>-453</c:v>
                </c:pt>
                <c:pt idx="8">
                  <c:v>#N/A</c:v>
                </c:pt>
                <c:pt idx="9">
                  <c:v>#N/A</c:v>
                </c:pt>
                <c:pt idx="10">
                  <c:v>-456</c:v>
                </c:pt>
                <c:pt idx="11">
                  <c:v>#N/A</c:v>
                </c:pt>
                <c:pt idx="12">
                  <c:v>#N/A</c:v>
                </c:pt>
                <c:pt idx="13">
                  <c:v>-593</c:v>
                </c:pt>
                <c:pt idx="14">
                  <c:v>#N/A</c:v>
                </c:pt>
              </c:numCache>
            </c:numRef>
          </c:val>
          <c:smooth val="0"/>
          <c:extLst xmlns:c16r2="http://schemas.microsoft.com/office/drawing/2015/06/chart">
            <c:ext xmlns:c16="http://schemas.microsoft.com/office/drawing/2014/chart" uri="{C3380CC4-5D6E-409C-BE32-E72D297353CC}">
              <c16:uniqueId val="{00000008-52DC-4C6D-AB3B-5A6BA5115D7A}"/>
            </c:ext>
          </c:extLst>
        </c:ser>
        <c:dLbls>
          <c:showLegendKey val="0"/>
          <c:showVal val="0"/>
          <c:showCatName val="0"/>
          <c:showSerName val="0"/>
          <c:showPercent val="0"/>
          <c:showBubbleSize val="0"/>
        </c:dLbls>
        <c:marker val="1"/>
        <c:smooth val="0"/>
        <c:axId val="178825856"/>
        <c:axId val="179168000"/>
      </c:lineChart>
      <c:catAx>
        <c:axId val="17882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168000"/>
        <c:crosses val="autoZero"/>
        <c:auto val="1"/>
        <c:lblAlgn val="ctr"/>
        <c:lblOffset val="100"/>
        <c:tickLblSkip val="1"/>
        <c:tickMarkSkip val="1"/>
        <c:noMultiLvlLbl val="0"/>
      </c:catAx>
      <c:valAx>
        <c:axId val="17916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82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133433</c:v>
                </c:pt>
                <c:pt idx="5">
                  <c:v>131279</c:v>
                </c:pt>
                <c:pt idx="8">
                  <c:v>129655</c:v>
                </c:pt>
                <c:pt idx="11">
                  <c:v>126246</c:v>
                </c:pt>
                <c:pt idx="14">
                  <c:v>123379</c:v>
                </c:pt>
              </c:numCache>
            </c:numRef>
          </c:val>
          <c:extLst xmlns:c16r2="http://schemas.microsoft.com/office/drawing/2015/06/chart">
            <c:ext xmlns:c16="http://schemas.microsoft.com/office/drawing/2014/chart" uri="{C3380CC4-5D6E-409C-BE32-E72D297353CC}">
              <c16:uniqueId val="{00000000-F03D-4344-B850-4C0255FCBC5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52165</c:v>
                </c:pt>
                <c:pt idx="5">
                  <c:v>50680</c:v>
                </c:pt>
                <c:pt idx="8">
                  <c:v>49479</c:v>
                </c:pt>
                <c:pt idx="11">
                  <c:v>46901</c:v>
                </c:pt>
                <c:pt idx="14">
                  <c:v>45141</c:v>
                </c:pt>
              </c:numCache>
            </c:numRef>
          </c:val>
          <c:extLst xmlns:c16r2="http://schemas.microsoft.com/office/drawing/2015/06/chart">
            <c:ext xmlns:c16="http://schemas.microsoft.com/office/drawing/2014/chart" uri="{C3380CC4-5D6E-409C-BE32-E72D297353CC}">
              <c16:uniqueId val="{00000001-F03D-4344-B850-4C0255FCBC5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18271</c:v>
                </c:pt>
                <c:pt idx="5">
                  <c:v>21055</c:v>
                </c:pt>
                <c:pt idx="8">
                  <c:v>23468</c:v>
                </c:pt>
                <c:pt idx="11">
                  <c:v>26197</c:v>
                </c:pt>
                <c:pt idx="14">
                  <c:v>27171</c:v>
                </c:pt>
              </c:numCache>
            </c:numRef>
          </c:val>
          <c:extLst xmlns:c16r2="http://schemas.microsoft.com/office/drawing/2015/06/chart">
            <c:ext xmlns:c16="http://schemas.microsoft.com/office/drawing/2014/chart" uri="{C3380CC4-5D6E-409C-BE32-E72D297353CC}">
              <c16:uniqueId val="{00000002-F03D-4344-B850-4C0255FCBC5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03D-4344-B850-4C0255FCBC5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03D-4344-B850-4C0255FCBC5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03D-4344-B850-4C0255FCBC5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29067</c:v>
                </c:pt>
                <c:pt idx="3">
                  <c:v>26008</c:v>
                </c:pt>
                <c:pt idx="6">
                  <c:v>24856</c:v>
                </c:pt>
                <c:pt idx="9">
                  <c:v>24056</c:v>
                </c:pt>
                <c:pt idx="12">
                  <c:v>23004</c:v>
                </c:pt>
              </c:numCache>
            </c:numRef>
          </c:val>
          <c:extLst xmlns:c16r2="http://schemas.microsoft.com/office/drawing/2015/06/chart">
            <c:ext xmlns:c16="http://schemas.microsoft.com/office/drawing/2014/chart" uri="{C3380CC4-5D6E-409C-BE32-E72D297353CC}">
              <c16:uniqueId val="{00000006-F03D-4344-B850-4C0255FCBC5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1783</c:v>
                </c:pt>
                <c:pt idx="3">
                  <c:v>1430</c:v>
                </c:pt>
                <c:pt idx="6">
                  <c:v>1077</c:v>
                </c:pt>
                <c:pt idx="9">
                  <c:v>768</c:v>
                </c:pt>
                <c:pt idx="12">
                  <c:v>531</c:v>
                </c:pt>
              </c:numCache>
            </c:numRef>
          </c:val>
          <c:extLst xmlns:c16r2="http://schemas.microsoft.com/office/drawing/2015/06/chart">
            <c:ext xmlns:c16="http://schemas.microsoft.com/office/drawing/2014/chart" uri="{C3380CC4-5D6E-409C-BE32-E72D297353CC}">
              <c16:uniqueId val="{00000007-F03D-4344-B850-4C0255FCBC5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39868</c:v>
                </c:pt>
                <c:pt idx="3">
                  <c:v>37403</c:v>
                </c:pt>
                <c:pt idx="6">
                  <c:v>35498</c:v>
                </c:pt>
                <c:pt idx="9">
                  <c:v>33452</c:v>
                </c:pt>
                <c:pt idx="12">
                  <c:v>31721</c:v>
                </c:pt>
              </c:numCache>
            </c:numRef>
          </c:val>
          <c:extLst xmlns:c16r2="http://schemas.microsoft.com/office/drawing/2015/06/chart">
            <c:ext xmlns:c16="http://schemas.microsoft.com/office/drawing/2014/chart" uri="{C3380CC4-5D6E-409C-BE32-E72D297353CC}">
              <c16:uniqueId val="{00000008-F03D-4344-B850-4C0255FCBC5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14599</c:v>
                </c:pt>
                <c:pt idx="3">
                  <c:v>12968</c:v>
                </c:pt>
                <c:pt idx="6">
                  <c:v>11376</c:v>
                </c:pt>
                <c:pt idx="9">
                  <c:v>10742</c:v>
                </c:pt>
                <c:pt idx="12">
                  <c:v>9258</c:v>
                </c:pt>
              </c:numCache>
            </c:numRef>
          </c:val>
          <c:extLst xmlns:c16r2="http://schemas.microsoft.com/office/drawing/2015/06/chart">
            <c:ext xmlns:c16="http://schemas.microsoft.com/office/drawing/2014/chart" uri="{C3380CC4-5D6E-409C-BE32-E72D297353CC}">
              <c16:uniqueId val="{00000009-F03D-4344-B850-4C0255FCBC5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128789</c:v>
                </c:pt>
                <c:pt idx="3">
                  <c:v>129662</c:v>
                </c:pt>
                <c:pt idx="6">
                  <c:v>129650</c:v>
                </c:pt>
                <c:pt idx="9">
                  <c:v>130234</c:v>
                </c:pt>
                <c:pt idx="12">
                  <c:v>129037</c:v>
                </c:pt>
              </c:numCache>
            </c:numRef>
          </c:val>
          <c:extLst xmlns:c16r2="http://schemas.microsoft.com/office/drawing/2015/06/chart">
            <c:ext xmlns:c16="http://schemas.microsoft.com/office/drawing/2014/chart" uri="{C3380CC4-5D6E-409C-BE32-E72D297353CC}">
              <c16:uniqueId val="{0000000A-F03D-4344-B850-4C0255FCBC53}"/>
            </c:ext>
          </c:extLst>
        </c:ser>
        <c:dLbls>
          <c:showLegendKey val="0"/>
          <c:showVal val="0"/>
          <c:showCatName val="0"/>
          <c:showSerName val="0"/>
          <c:showPercent val="0"/>
          <c:showBubbleSize val="0"/>
        </c:dLbls>
        <c:gapWidth val="100"/>
        <c:overlap val="100"/>
        <c:axId val="179899008"/>
        <c:axId val="17990528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10237</c:v>
                </c:pt>
                <c:pt idx="2">
                  <c:v>#N/A</c:v>
                </c:pt>
                <c:pt idx="3">
                  <c:v>#N/A</c:v>
                </c:pt>
                <c:pt idx="4">
                  <c:v>4456</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03D-4344-B850-4C0255FCBC53}"/>
            </c:ext>
          </c:extLst>
        </c:ser>
        <c:dLbls>
          <c:showLegendKey val="0"/>
          <c:showVal val="0"/>
          <c:showCatName val="0"/>
          <c:showSerName val="0"/>
          <c:showPercent val="0"/>
          <c:showBubbleSize val="0"/>
        </c:dLbls>
        <c:marker val="1"/>
        <c:smooth val="0"/>
        <c:axId val="179899008"/>
        <c:axId val="179905280"/>
      </c:lineChart>
      <c:catAx>
        <c:axId val="17989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9905280"/>
        <c:crosses val="autoZero"/>
        <c:auto val="1"/>
        <c:lblAlgn val="ctr"/>
        <c:lblOffset val="100"/>
        <c:tickLblSkip val="1"/>
        <c:tickMarkSkip val="1"/>
        <c:noMultiLvlLbl val="0"/>
      </c:catAx>
      <c:valAx>
        <c:axId val="17990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89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10337</c:v>
                </c:pt>
                <c:pt idx="1">
                  <c:v>12438</c:v>
                </c:pt>
                <c:pt idx="2">
                  <c:v>11440</c:v>
                </c:pt>
              </c:numCache>
            </c:numRef>
          </c:val>
          <c:extLst xmlns:c16r2="http://schemas.microsoft.com/office/drawing/2015/06/chart">
            <c:ext xmlns:c16="http://schemas.microsoft.com/office/drawing/2014/chart" uri="{C3380CC4-5D6E-409C-BE32-E72D297353CC}">
              <c16:uniqueId val="{00000000-FE52-4E9C-8079-B30B25779A5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4</c:v>
                </c:pt>
                <c:pt idx="1">
                  <c:v>4</c:v>
                </c:pt>
                <c:pt idx="2">
                  <c:v>4</c:v>
                </c:pt>
              </c:numCache>
            </c:numRef>
          </c:val>
          <c:extLst xmlns:c16r2="http://schemas.microsoft.com/office/drawing/2015/06/chart">
            <c:ext xmlns:c16="http://schemas.microsoft.com/office/drawing/2014/chart" uri="{C3380CC4-5D6E-409C-BE32-E72D297353CC}">
              <c16:uniqueId val="{00000001-FE52-4E9C-8079-B30B25779A5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11343</c:v>
                </c:pt>
                <c:pt idx="1">
                  <c:v>11321</c:v>
                </c:pt>
                <c:pt idx="2">
                  <c:v>12428</c:v>
                </c:pt>
              </c:numCache>
            </c:numRef>
          </c:val>
          <c:extLst xmlns:c16r2="http://schemas.microsoft.com/office/drawing/2015/06/chart">
            <c:ext xmlns:c16="http://schemas.microsoft.com/office/drawing/2014/chart" uri="{C3380CC4-5D6E-409C-BE32-E72D297353CC}">
              <c16:uniqueId val="{00000002-FE52-4E9C-8079-B30B25779A50}"/>
            </c:ext>
          </c:extLst>
        </c:ser>
        <c:dLbls>
          <c:showLegendKey val="0"/>
          <c:showVal val="0"/>
          <c:showCatName val="0"/>
          <c:showSerName val="0"/>
          <c:showPercent val="0"/>
          <c:showBubbleSize val="0"/>
        </c:dLbls>
        <c:gapWidth val="120"/>
        <c:overlap val="100"/>
        <c:axId val="179782016"/>
        <c:axId val="179783552"/>
      </c:barChart>
      <c:catAx>
        <c:axId val="17978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9783552"/>
        <c:crosses val="autoZero"/>
        <c:auto val="1"/>
        <c:lblAlgn val="ctr"/>
        <c:lblOffset val="100"/>
        <c:tickLblSkip val="1"/>
        <c:tickMarkSkip val="1"/>
        <c:noMultiLvlLbl val="0"/>
      </c:catAx>
      <c:valAx>
        <c:axId val="179783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978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{CE9725A2-E6AB-4FF6-9DAB-A6D12AF66BAD}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49E-479B-AD56-A68CFCD89AE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{E83F3FB6-5952-4609-B77F-5103BEBF658C}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9E-479B-AD56-A68CFCD89AE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{FF297E85-513A-4B27-8F40-22F9497DDFA5}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9E-479B-AD56-A68CFCD89AE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{D3828921-2EF1-480E-BDAC-0870B15599B5}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9E-479B-AD56-A68CFCD89AE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{F43C82CB-F81E-4C26-A30B-3B85C41CE08A}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9E-479B-AD56-A68CFCD89AE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{5A175744-0A58-4115-9142-BB9146AD040C}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49E-479B-AD56-A68CFCD89AE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{0B2E3E07-1EA0-4388-A477-B668B86B27BC}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49E-479B-AD56-A68CFCD89AE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{AD493C5C-AB35-47DD-8C16-78E07271EFFA}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49E-479B-AD56-A68CFCD89AE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{F7917D4F-E60A-4DFF-8B38-A8781A1CA522}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49E-479B-AD56-A68CFCD89A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51.8</c:v>
                </c:pt>
                <c:pt idx="32">
                  <c:v>53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49E-479B-AD56-A68CFCD89A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{8EB7A1E1-AB85-4F5F-8700-5BE2CFCD21BD}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49E-479B-AD56-A68CFCD89AE1}"/>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{43E7222B-5049-4565-BFB7-E35475BDA020}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9E-479B-AD56-A68CFCD89AE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{EACD63B0-23F2-4BB9-B93F-56854BCCEE2A}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9E-479B-AD56-A68CFCD89AE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{58D8AEFC-0D78-452C-B78B-2C58AFE7225F}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9E-479B-AD56-A68CFCD89AE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{59D2EECB-F935-48FA-B562-211CF19C150D}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9E-479B-AD56-A68CFCD89AE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{72B0A4A5-C0D8-42AF-8683-A4AA9982DF1D}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49E-479B-AD56-A68CFCD89AE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{B1B40DA1-2520-48D1-B9F3-B15DBA27FEA5}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49E-479B-AD56-A68CFCD89AE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{9AA1DA13-1A18-4AD6-A337-A49FFB8D0E2A}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49E-479B-AD56-A68CFCD89AE1}"/>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{B1CA1173-D55D-4C43-956F-F7C228FAA571}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49E-479B-AD56-A68CFCD89A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xmlns:c16r2="http://schemas.microsoft.com/office/drawing/2015/06/chart">
            <c:ext xmlns:c16="http://schemas.microsoft.com/office/drawing/2014/chart" uri="{C3380CC4-5D6E-409C-BE32-E72D297353CC}">
              <c16:uniqueId val="{00000013-A49E-479B-AD56-A68CFCD89AE1}"/>
            </c:ext>
          </c:extLst>
        </c:ser>
        <c:dLbls>
          <c:showLegendKey val="0"/>
          <c:showVal val="1"/>
          <c:showCatName val="0"/>
          <c:showSerName val="0"/>
          <c:showPercent val="0"/>
          <c:showBubbleSize val="0"/>
        </c:dLbls>
        <c:axId val="179337856"/>
        <c:axId val="179356416"/>
      </c:scatterChart>
      <c:valAx>
        <c:axId val="179337856"/>
        <c:scaling>
          <c:orientation val="minMax"/>
          <c:max val="60.1"/>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356416"/>
        <c:crosses val="autoZero"/>
        <c:crossBetween val="midCat"/>
      </c:valAx>
      <c:valAx>
        <c:axId val="179356416"/>
        <c:scaling>
          <c:orientation val="minMax"/>
          <c:max val="39.200000000000003"/>
          <c:min val="37.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337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{31AD291D-EA59-4918-820B-8CDF3A896D15}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922-440C-9C5F-637755C76D5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{CCFFEC9A-B4AB-43E8-87D4-074086ED6B01}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22-440C-9C5F-637755C76D5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{A94CBD6D-7C10-44DA-BC4E-24037727E0A1}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22-440C-9C5F-637755C76D5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{1C73651A-8079-469A-A16D-F48023ECFA3B}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22-440C-9C5F-637755C76D5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{1763F572-822B-4C34-B2F1-9FEF981593CC}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22-440C-9C5F-637755C76D5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{F0B44BE1-5E39-4424-B6F7-2B19A625D901}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922-440C-9C5F-637755C76D5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{85C6E9A8-3361-4A74-92F7-46862D95800A}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922-440C-9C5F-637755C76D5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{B26694D7-95B1-483D-9253-193271DC8159}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922-440C-9C5F-637755C76D5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{36FA6BF9-6D3A-447D-86F4-1EC0673CFF8A}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922-440C-9C5F-637755C76D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-0.3</c:v>
                </c:pt>
                <c:pt idx="16">
                  <c:v>-0.5</c:v>
                </c:pt>
                <c:pt idx="24">
                  <c:v>-0.6</c:v>
                </c:pt>
                <c:pt idx="32">
                  <c:v>-0.5</c:v>
                </c:pt>
              </c:numCache>
            </c:numRef>
          </c:xVal>
          <c:yVal>
            <c:numRef>
              <c:f>公会計指標分析・財政指標組合せ分析表!$BP$73:$DC$73</c:f>
              <c:numCache>
                <c:formatCode>#,##0.0;"▲ "#,##0.0</c:formatCode>
                <c:ptCount val="40"/>
                <c:pt idx="0">
                  <c:v>11.1</c:v>
                </c:pt>
                <c:pt idx="8">
                  <c:v>4.8</c:v>
                </c:pt>
              </c:numCache>
            </c:numRef>
          </c:yVal>
          <c:smooth val="0"/>
          <c:extLst xmlns:c16r2="http://schemas.microsoft.com/office/drawing/2015/06/chart">
            <c:ext xmlns:c16="http://schemas.microsoft.com/office/drawing/2014/chart" uri="{C3380CC4-5D6E-409C-BE32-E72D297353CC}">
              <c16:uniqueId val="{00000009-D922-440C-9C5F-637755C76D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{5AB6DFAA-998A-49C8-9377-2A8FD0013E2E}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922-440C-9C5F-637755C76D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{D215EFAE-9548-46D8-B721-6B0E61A2B71F}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22-440C-9C5F-637755C76D5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{AC3A5866-5CE7-4BC8-A51E-5F44828CFD0D}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22-440C-9C5F-637755C76D5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{6FFD5C13-AC9E-4C18-A757-E31A1EB7C438}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22-440C-9C5F-637755C76D5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{BBB92BC9-32AC-4367-9299-B71AC63B3FDA}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22-440C-9C5F-637755C76D5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{BA7FF292-D41F-49C5-8B52-EB935AD918EA}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922-440C-9C5F-637755C76D5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{7BE5FD45-C2B8-43F8-B406-7A024196716E}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922-440C-9C5F-637755C76D5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{CA65541F-A143-4B7C-8204-25C91D4EB1B5}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922-440C-9C5F-637755C76D5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{270457AF-1C18-46E4-BC76-82FE75782E02}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922-440C-9C5F-637755C76D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6.7</c:v>
                </c:pt>
                <c:pt idx="24">
                  <c:v>6.4</c:v>
                </c:pt>
                <c:pt idx="32">
                  <c:v>6.1</c:v>
                </c:pt>
              </c:numCache>
            </c:numRef>
          </c:xVal>
          <c:yVal>
            <c:numRef>
              <c:f>公会計指標分析・財政指標組合せ分析表!$BP$77:$DC$77</c:f>
              <c:numCache>
                <c:formatCode>#,##0.0;"▲ "#,##0.0</c:formatCode>
                <c:ptCount val="40"/>
                <c:pt idx="0">
                  <c:v>32.6</c:v>
                </c:pt>
                <c:pt idx="8">
                  <c:v>30.5</c:v>
                </c:pt>
                <c:pt idx="16">
                  <c:v>41.4</c:v>
                </c:pt>
                <c:pt idx="24">
                  <c:v>38.9</c:v>
                </c:pt>
                <c:pt idx="32">
                  <c:v>37.6</c:v>
                </c:pt>
              </c:numCache>
            </c:numRef>
          </c:yVal>
          <c:smooth val="0"/>
          <c:extLst xmlns:c16r2="http://schemas.microsoft.com/office/drawing/2015/06/chart">
            <c:ext xmlns:c16="http://schemas.microsoft.com/office/drawing/2014/chart" uri="{C3380CC4-5D6E-409C-BE32-E72D297353CC}">
              <c16:uniqueId val="{00000013-D922-440C-9C5F-637755C76D50}"/>
            </c:ext>
          </c:extLst>
        </c:ser>
        <c:dLbls>
          <c:showLegendKey val="0"/>
          <c:showVal val="1"/>
          <c:showCatName val="0"/>
          <c:showSerName val="0"/>
          <c:showPercent val="0"/>
          <c:showBubbleSize val="0"/>
        </c:dLbls>
        <c:axId val="179247360"/>
        <c:axId val="180085120"/>
      </c:scatterChart>
      <c:valAx>
        <c:axId val="179247360"/>
        <c:scaling>
          <c:orientation val="minMax"/>
          <c:max val="7.3"/>
          <c:min val="-0.79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0085120"/>
        <c:crosses val="autoZero"/>
        <c:crossBetween val="midCat"/>
      </c:valAx>
      <c:valAx>
        <c:axId val="180085120"/>
        <c:scaling>
          <c:orientation val="minMax"/>
          <c:max val="4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2473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算入公債費等にあたる特定財源及び元利償還金・準元利償還金に係る基準財政需要額算入額が、対前年度</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億円、元利償還金等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それぞれ</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元利償還金等の減少は、臨時財政対策債の発行抑制を含む市債の借入抑制に努めたほか、公営企業債の元利償還金に対する繰入金について、平成</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年度に借入れた駐車場事業債が完済となったことによるものである。</a:t>
          </a:r>
          <a:endParaRPr lang="ja-JP" altLang="ja-JP" sz="1400">
            <a:effectLst/>
          </a:endParaRPr>
        </a:p>
        <a:p>
          <a:r>
            <a:rPr kumimoji="1" lang="ja-JP" altLang="ja-JP" sz="1100">
              <a:solidFill>
                <a:schemeClr val="dk1"/>
              </a:solidFill>
              <a:effectLst/>
              <a:latin typeface="+mn-lt"/>
              <a:ea typeface="+mn-ea"/>
              <a:cs typeface="+mn-cs"/>
            </a:rPr>
            <a:t>　前年度に引き続き、元利償還金等から控除できる基準財政需要額算入額が実償還額を上回り、実質公債費比率の分子は、</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億円のマイナスとなっている。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将来負担額は、一般会計等に係る地方債の現在高が</a:t>
          </a:r>
          <a:r>
            <a:rPr lang="en-US" altLang="ja-JP" sz="1100">
              <a:solidFill>
                <a:schemeClr val="dk1"/>
              </a:solidFill>
              <a:effectLst/>
              <a:latin typeface="+mn-lt"/>
              <a:ea typeface="+mn-ea"/>
              <a:cs typeface="+mn-cs"/>
            </a:rPr>
            <a:t>12.0</a:t>
          </a:r>
          <a:r>
            <a:rPr lang="ja-JP" altLang="ja-JP" sz="1100">
              <a:solidFill>
                <a:schemeClr val="dk1"/>
              </a:solidFill>
              <a:effectLst/>
              <a:latin typeface="+mn-lt"/>
              <a:ea typeface="+mn-ea"/>
              <a:cs typeface="+mn-cs"/>
            </a:rPr>
            <a:t>億円、公営企業債等繰入見込額が</a:t>
          </a:r>
          <a:r>
            <a:rPr lang="en-US" altLang="ja-JP" sz="1100">
              <a:solidFill>
                <a:schemeClr val="dk1"/>
              </a:solidFill>
              <a:effectLst/>
              <a:latin typeface="+mn-lt"/>
              <a:ea typeface="+mn-ea"/>
              <a:cs typeface="+mn-cs"/>
            </a:rPr>
            <a:t>17.3</a:t>
          </a:r>
          <a:r>
            <a:rPr lang="ja-JP" altLang="ja-JP" sz="1100">
              <a:solidFill>
                <a:schemeClr val="dk1"/>
              </a:solidFill>
              <a:effectLst/>
              <a:latin typeface="+mn-lt"/>
              <a:ea typeface="+mn-ea"/>
              <a:cs typeface="+mn-cs"/>
            </a:rPr>
            <a:t>億円、退職手当負担見込額が</a:t>
          </a:r>
          <a:r>
            <a:rPr lang="en-US" altLang="ja-JP" sz="1100">
              <a:solidFill>
                <a:schemeClr val="dk1"/>
              </a:solidFill>
              <a:effectLst/>
              <a:latin typeface="+mn-lt"/>
              <a:ea typeface="+mn-ea"/>
              <a:cs typeface="+mn-cs"/>
            </a:rPr>
            <a:t>10.5</a:t>
          </a:r>
          <a:r>
            <a:rPr lang="ja-JP" altLang="ja-JP" sz="1100">
              <a:solidFill>
                <a:schemeClr val="dk1"/>
              </a:solidFill>
              <a:effectLst/>
              <a:latin typeface="+mn-lt"/>
              <a:ea typeface="+mn-ea"/>
              <a:cs typeface="+mn-cs"/>
            </a:rPr>
            <a:t>億円の減になるなど、あわせて</a:t>
          </a:r>
          <a:r>
            <a:rPr lang="en-US" altLang="ja-JP" sz="1100">
              <a:solidFill>
                <a:schemeClr val="dk1"/>
              </a:solidFill>
              <a:effectLst/>
              <a:latin typeface="+mn-lt"/>
              <a:ea typeface="+mn-ea"/>
              <a:cs typeface="+mn-cs"/>
            </a:rPr>
            <a:t>57.0</a:t>
          </a:r>
          <a:r>
            <a:rPr lang="ja-JP" altLang="ja-JP" sz="1100">
              <a:solidFill>
                <a:schemeClr val="dk1"/>
              </a:solidFill>
              <a:effectLst/>
              <a:latin typeface="+mn-lt"/>
              <a:ea typeface="+mn-ea"/>
              <a:cs typeface="+mn-cs"/>
            </a:rPr>
            <a:t>億円減少した。</a:t>
          </a:r>
          <a:endParaRPr lang="ja-JP" altLang="ja-JP" sz="1400">
            <a:effectLst/>
          </a:endParaRPr>
        </a:p>
        <a:p>
          <a:r>
            <a:rPr lang="ja-JP" altLang="ja-JP" sz="1100">
              <a:solidFill>
                <a:schemeClr val="dk1"/>
              </a:solidFill>
              <a:effectLst/>
              <a:latin typeface="+mn-lt"/>
              <a:ea typeface="+mn-ea"/>
              <a:cs typeface="+mn-cs"/>
            </a:rPr>
            <a:t>　一方で、算定上将来負担額から控除することとなる特定財源（基金含む）は、公共施設整備基金の積立てなどにより基金残高が</a:t>
          </a:r>
          <a:r>
            <a:rPr lang="en-US" altLang="ja-JP" sz="1100">
              <a:solidFill>
                <a:schemeClr val="dk1"/>
              </a:solidFill>
              <a:effectLst/>
              <a:latin typeface="+mn-lt"/>
              <a:ea typeface="+mn-ea"/>
              <a:cs typeface="+mn-cs"/>
            </a:rPr>
            <a:t>9.7</a:t>
          </a:r>
          <a:r>
            <a:rPr lang="ja-JP" altLang="ja-JP" sz="1100">
              <a:solidFill>
                <a:schemeClr val="dk1"/>
              </a:solidFill>
              <a:effectLst/>
              <a:latin typeface="+mn-lt"/>
              <a:ea typeface="+mn-ea"/>
              <a:cs typeface="+mn-cs"/>
            </a:rPr>
            <a:t>億円の増となるものの、多摩ニュータウン学校施設取得分に対する都支出金が</a:t>
          </a:r>
          <a:r>
            <a:rPr lang="en-US" altLang="ja-JP" sz="1100">
              <a:solidFill>
                <a:schemeClr val="dk1"/>
              </a:solidFill>
              <a:effectLst/>
              <a:latin typeface="+mn-lt"/>
              <a:ea typeface="+mn-ea"/>
              <a:cs typeface="+mn-cs"/>
            </a:rPr>
            <a:t>18.4</a:t>
          </a:r>
          <a:r>
            <a:rPr lang="ja-JP" altLang="ja-JP" sz="1100">
              <a:solidFill>
                <a:schemeClr val="dk1"/>
              </a:solidFill>
              <a:effectLst/>
              <a:latin typeface="+mn-lt"/>
              <a:ea typeface="+mn-ea"/>
              <a:cs typeface="+mn-cs"/>
            </a:rPr>
            <a:t>億円減少するなど、あわせて</a:t>
          </a:r>
          <a:r>
            <a:rPr lang="en-US" altLang="ja-JP" sz="1100">
              <a:solidFill>
                <a:schemeClr val="dk1"/>
              </a:solidFill>
              <a:effectLst/>
              <a:latin typeface="+mn-lt"/>
              <a:ea typeface="+mn-ea"/>
              <a:cs typeface="+mn-cs"/>
            </a:rPr>
            <a:t>7.9</a:t>
          </a:r>
          <a:r>
            <a:rPr lang="ja-JP" altLang="ja-JP" sz="1100">
              <a:solidFill>
                <a:schemeClr val="dk1"/>
              </a:solidFill>
              <a:effectLst/>
              <a:latin typeface="+mn-lt"/>
              <a:ea typeface="+mn-ea"/>
              <a:cs typeface="+mn-cs"/>
            </a:rPr>
            <a:t>億円減少した。また、同様に将来負担額から控除できる地方債現在高等に係る基準財政需要算入見込額は</a:t>
          </a:r>
          <a:r>
            <a:rPr lang="en-US" altLang="ja-JP" sz="1100">
              <a:solidFill>
                <a:schemeClr val="dk1"/>
              </a:solidFill>
              <a:effectLst/>
              <a:latin typeface="+mn-lt"/>
              <a:ea typeface="+mn-ea"/>
              <a:cs typeface="+mn-cs"/>
            </a:rPr>
            <a:t>28.7</a:t>
          </a:r>
          <a:r>
            <a:rPr lang="ja-JP" altLang="ja-JP" sz="1100">
              <a:solidFill>
                <a:schemeClr val="dk1"/>
              </a:solidFill>
              <a:effectLst/>
              <a:latin typeface="+mn-lt"/>
              <a:ea typeface="+mn-ea"/>
              <a:cs typeface="+mn-cs"/>
            </a:rPr>
            <a:t>億円減少</a:t>
          </a:r>
          <a:r>
            <a:rPr lang="ja-JP" altLang="en-US" sz="1100">
              <a:solidFill>
                <a:schemeClr val="dk1"/>
              </a:solidFill>
              <a:effectLst/>
              <a:latin typeface="+mn-lt"/>
              <a:ea typeface="+mn-ea"/>
              <a:cs typeface="+mn-cs"/>
            </a:rPr>
            <a:t>した。</a:t>
          </a:r>
          <a:endParaRPr lang="ja-JP" altLang="ja-JP" sz="1400">
            <a:effectLst/>
          </a:endParaRPr>
        </a:p>
        <a:p>
          <a:r>
            <a:rPr lang="ja-JP" altLang="ja-JP" sz="1100">
              <a:solidFill>
                <a:schemeClr val="dk1"/>
              </a:solidFill>
              <a:effectLst/>
              <a:latin typeface="+mn-lt"/>
              <a:ea typeface="+mn-ea"/>
              <a:cs typeface="+mn-cs"/>
            </a:rPr>
            <a:t>　以上の要因により、将来負担比率の分子は対前年度</a:t>
          </a:r>
          <a:r>
            <a:rPr lang="en-US" altLang="ja-JP" sz="1100">
              <a:solidFill>
                <a:schemeClr val="dk1"/>
              </a:solidFill>
              <a:effectLst/>
              <a:latin typeface="+mn-lt"/>
              <a:ea typeface="+mn-ea"/>
              <a:cs typeface="+mn-cs"/>
            </a:rPr>
            <a:t>20.5</a:t>
          </a:r>
          <a:r>
            <a:rPr lang="ja-JP" altLang="ja-JP" sz="1100">
              <a:solidFill>
                <a:schemeClr val="dk1"/>
              </a:solidFill>
              <a:effectLst/>
              <a:latin typeface="+mn-lt"/>
              <a:ea typeface="+mn-ea"/>
              <a:cs typeface="+mn-cs"/>
            </a:rPr>
            <a:t>億円の減</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なり、将来負担比率は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年連続</a:t>
          </a:r>
          <a:r>
            <a:rPr lang="en-US" altLang="ja-JP" sz="1100">
              <a:solidFill>
                <a:schemeClr val="dk1"/>
              </a:solidFill>
              <a:effectLst/>
              <a:latin typeface="+mn-lt"/>
              <a:ea typeface="+mn-ea"/>
              <a:cs typeface="+mn-cs"/>
            </a:rPr>
            <a:t>0</a:t>
          </a:r>
          <a:r>
            <a:rPr lang="ja-JP" altLang="ja-JP" sz="1100">
              <a:solidFill>
                <a:schemeClr val="dk1"/>
              </a:solidFill>
              <a:effectLst/>
              <a:latin typeface="+mn-lt"/>
              <a:ea typeface="+mn-ea"/>
              <a:cs typeface="+mn-cs"/>
            </a:rPr>
            <a:t>％以下となった。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東京都八王子市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財政調整基金を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億円取り崩した一方、今後の公共施設の整備や更新のため公共施設整備基金の取り崩し留保や積み立てを行ったこと等により、基金全体としては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財政収支の均衡及び今後の財政運営の健全性を確保するために策定した「中期財政計画」（平成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2018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年度））に基づき、</a:t>
          </a:r>
          <a:r>
            <a:rPr kumimoji="1" lang="ja-JP" altLang="en-US" sz="1100">
              <a:solidFill>
                <a:schemeClr val="dk1"/>
              </a:solidFill>
              <a:effectLst/>
              <a:latin typeface="+mn-lt"/>
              <a:ea typeface="+mn-ea"/>
              <a:cs typeface="+mn-cs"/>
            </a:rPr>
            <a:t>計画的な積み立てと取崩しにより、適切な基金管理を行う。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公共施設整備基金：公園、学校などの公共施設の改修</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八王子駅周辺整備基金：八王子駅周辺の整備事業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公共施設整備基金：今後の公共施設の整備や更新に必要となる財政負担に備えるため、取り崩しを</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億円全額留保するとともに、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千万円を積み立てたことによる増加</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中長期的な視点から公共施設の維持・更新を行</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設置した</a:t>
          </a:r>
          <a:r>
            <a:rPr kumimoji="1" lang="ja-JP" altLang="ja-JP" sz="1100">
              <a:solidFill>
                <a:schemeClr val="dk1"/>
              </a:solidFill>
              <a:effectLst/>
              <a:latin typeface="+mn-lt"/>
              <a:ea typeface="+mn-ea"/>
              <a:cs typeface="+mn-cs"/>
            </a:rPr>
            <a:t>公共施設整備保全基金を</a:t>
          </a:r>
          <a:r>
            <a:rPr kumimoji="1" lang="ja-JP" altLang="en-US" sz="1100">
              <a:solidFill>
                <a:schemeClr val="dk1"/>
              </a:solidFill>
              <a:effectLst/>
              <a:latin typeface="+mn-lt"/>
              <a:ea typeface="+mn-ea"/>
              <a:cs typeface="+mn-cs"/>
            </a:rPr>
            <a:t>はじめ、適切に基金を活用することで、財政の健全性を維持する。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不足する一般財源を確保するため、</a:t>
          </a:r>
          <a:r>
            <a:rPr kumimoji="1" lang="en-US" altLang="ja-JP" sz="1100" baseline="0">
              <a:solidFill>
                <a:schemeClr val="dk1"/>
              </a:solidFill>
              <a:effectLst/>
              <a:latin typeface="+mn-lt"/>
              <a:ea typeface="+mn-ea"/>
              <a:cs typeface="+mn-cs"/>
            </a:rPr>
            <a:t>10</a:t>
          </a:r>
          <a:r>
            <a:rPr kumimoji="1" lang="ja-JP" altLang="en-US" sz="1100" baseline="0">
              <a:solidFill>
                <a:schemeClr val="dk1"/>
              </a:solidFill>
              <a:effectLst/>
              <a:latin typeface="+mn-lt"/>
              <a:ea typeface="+mn-ea"/>
              <a:cs typeface="+mn-cs"/>
            </a:rPr>
            <a:t>億円を取り崩したことにより減少した。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中期財政計画に基づき、適切な基金残高の確保に努める。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運用利子収入の積</a:t>
          </a:r>
          <a:r>
            <a:rPr kumimoji="1" lang="ja-JP" altLang="en-US" sz="1100" baseline="0">
              <a:solidFill>
                <a:schemeClr val="dk1"/>
              </a:solidFill>
              <a:effectLst/>
              <a:latin typeface="+mn-lt"/>
              <a:ea typeface="+mn-ea"/>
              <a:cs typeface="+mn-cs"/>
            </a:rPr>
            <a:t>み</a:t>
          </a:r>
          <a:r>
            <a:rPr kumimoji="1" lang="ja-JP" altLang="ja-JP" sz="1100" baseline="0">
              <a:solidFill>
                <a:schemeClr val="dk1"/>
              </a:solidFill>
              <a:effectLst/>
              <a:latin typeface="+mn-lt"/>
              <a:ea typeface="+mn-ea"/>
              <a:cs typeface="+mn-cs"/>
            </a:rPr>
            <a:t>立てのみであり、増減はない。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2010</a:t>
          </a:r>
          <a:r>
            <a:rPr kumimoji="1" lang="ja-JP" altLang="ja-JP" sz="1100">
              <a:solidFill>
                <a:schemeClr val="dk1"/>
              </a:solidFill>
              <a:effectLst/>
              <a:latin typeface="+mn-lt"/>
              <a:ea typeface="+mn-ea"/>
              <a:cs typeface="+mn-cs"/>
            </a:rPr>
            <a:t>年度）に「八王子みどり市民債」一括償還のため</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億円を取り崩して以降、</a:t>
          </a:r>
          <a:r>
            <a:rPr kumimoji="1" lang="ja-JP" altLang="en-US" sz="1100">
              <a:solidFill>
                <a:schemeClr val="dk1"/>
              </a:solidFill>
              <a:effectLst/>
              <a:latin typeface="+mn-lt"/>
              <a:ea typeface="+mn-ea"/>
              <a:cs typeface="+mn-cs"/>
            </a:rPr>
            <a:t>満期一括償還市債がないことから</a:t>
          </a:r>
          <a:r>
            <a:rPr kumimoji="1" lang="ja-JP" altLang="ja-JP" sz="1100">
              <a:solidFill>
                <a:schemeClr val="dk1"/>
              </a:solidFill>
              <a:effectLst/>
              <a:latin typeface="+mn-lt"/>
              <a:ea typeface="+mn-ea"/>
              <a:cs typeface="+mn-cs"/>
            </a:rPr>
            <a:t>運用利子収入のみを積み立てる状況が続いて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利子収入のみの積み立てが</a:t>
          </a:r>
          <a:r>
            <a:rPr kumimoji="1" lang="ja-JP" altLang="ja-JP" sz="1100">
              <a:solidFill>
                <a:schemeClr val="dk1"/>
              </a:solidFill>
              <a:effectLst/>
              <a:latin typeface="+mn-lt"/>
              <a:ea typeface="+mn-ea"/>
              <a:cs typeface="+mn-cs"/>
            </a:rPr>
            <a:t>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563,178
550,959
186.38
194,691,523
190,648,275
3,532,060
107,312,792
128,967,944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これまで、公営住宅や学校において積極的に国庫支出金を活用し、大規模改修工事や耐震補強工事を実施してきたことで、有形固定資産減価償却率が類似団体と比較して低くなっている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9" name="直線コネクタ 68"/>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2"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3" name="直線コネクタ 72"/>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89552</xdr:rowOff>
    </xdr:from>
    <xdr:ext cx="405111" cy="259045"/>
    <xdr:sp macro="" textlink="">
      <xdr:nvSpPr>
        <xdr:cNvPr id="74" name="有形固定資産減価償却率平均値テキスト"/>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5" name="フローチャート: 判断 74"/>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6" name="フローチャート: 判断 75"/>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7" name="フローチャート: 判断 76"/>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147108</xdr:rowOff>
    </xdr:from>
    <xdr:to>
      <xdr:col>23</xdr:col>
      <xdr:colOff>136525</xdr:colOff>
      <xdr:row>32</xdr:row>
      <xdr:rowOff>77258</xdr:rowOff>
    </xdr:to>
    <xdr:sp macro="" textlink="">
      <xdr:nvSpPr>
        <xdr:cNvPr id="83" name="楕円 82"/>
        <xdr:cNvSpPr/>
      </xdr:nvSpPr>
      <xdr:spPr>
        <a:xfrm>
          <a:off x="47117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125535</xdr:rowOff>
    </xdr:from>
    <xdr:ext cx="405111" cy="259045"/>
    <xdr:sp macro="" textlink="">
      <xdr:nvSpPr>
        <xdr:cNvPr id="84" name="有形固定資産減価償却率該当値テキスト"/>
        <xdr:cNvSpPr txBox="1"/>
      </xdr:nvSpPr>
      <xdr:spPr>
        <a:xfrm>
          <a:off x="4813300" y="621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18838</xdr:rowOff>
    </xdr:from>
    <xdr:to>
      <xdr:col>19</xdr:col>
      <xdr:colOff>187325</xdr:colOff>
      <xdr:row>32</xdr:row>
      <xdr:rowOff>120438</xdr:rowOff>
    </xdr:to>
    <xdr:sp macro="" textlink="">
      <xdr:nvSpPr>
        <xdr:cNvPr id="85" name="楕円 84"/>
        <xdr:cNvSpPr/>
      </xdr:nvSpPr>
      <xdr:spPr>
        <a:xfrm>
          <a:off x="40005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26458</xdr:rowOff>
    </xdr:from>
    <xdr:to>
      <xdr:col>23</xdr:col>
      <xdr:colOff>85725</xdr:colOff>
      <xdr:row>32</xdr:row>
      <xdr:rowOff>69638</xdr:rowOff>
    </xdr:to>
    <xdr:cxnSp macro="">
      <xdr:nvCxnSpPr>
        <xdr:cNvPr id="86" name="直線コネクタ 85"/>
        <xdr:cNvCxnSpPr/>
      </xdr:nvCxnSpPr>
      <xdr:spPr>
        <a:xfrm flipV="1">
          <a:off x="4051300" y="628438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7"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8"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111565</xdr:rowOff>
    </xdr:from>
    <xdr:ext cx="405111" cy="259045"/>
    <xdr:sp macro="" textlink="">
      <xdr:nvSpPr>
        <xdr:cNvPr id="89" name="n_1mainValue有形固定資産減価償却率"/>
        <xdr:cNvSpPr txBox="1"/>
      </xdr:nvSpPr>
      <xdr:spPr>
        <a:xfrm>
          <a:off x="3836044" y="636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市債借入の抑制や繰上償還の実施により、市債残高の軽減を図ってきたことで、債務償還可能年数が類似団体平均を下回っているものと考えられる。引き続き、将来の義務的経費となる公債費の抑制を図るため、市債の管理を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8" name="直線コネクタ 117"/>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21"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2" name="直線コネクタ 121"/>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23" name="債務償還可能年数平均値テキスト"/>
        <xdr:cNvSpPr txBox="1"/>
      </xdr:nvSpPr>
      <xdr:spPr>
        <a:xfrm>
          <a:off x="14846300" y="5773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4" name="フローチャート: 判断 123"/>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0" name="楕円 129"/>
        <xdr:cNvSpPr/>
      </xdr:nvSpPr>
      <xdr:spPr>
        <a:xfrm>
          <a:off x="14744700" y="62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101547</xdr:rowOff>
    </xdr:from>
    <xdr:ext cx="340478" cy="259045"/>
    <xdr:sp macro="" textlink="">
      <xdr:nvSpPr>
        <xdr:cNvPr id="131" name="債務償還可能年数該当値テキスト"/>
        <xdr:cNvSpPr txBox="1"/>
      </xdr:nvSpPr>
      <xdr:spPr>
        <a:xfrm>
          <a:off x="14846300" y="6188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563,178
550,959
186.38
194,691,523
190,648,275
3,532,060
107,312,792
128,967,944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105410</xdr:rowOff>
    </xdr:from>
    <xdr:to>
      <xdr:col>24</xdr:col>
      <xdr:colOff>114300</xdr:colOff>
      <xdr:row>41</xdr:row>
      <xdr:rowOff>35560</xdr:rowOff>
    </xdr:to>
    <xdr:sp macro="" textlink="">
      <xdr:nvSpPr>
        <xdr:cNvPr id="68" name="楕円 67"/>
        <xdr:cNvSpPr/>
      </xdr:nvSpPr>
      <xdr:spPr>
        <a:xfrm>
          <a:off x="4584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83837</xdr:rowOff>
    </xdr:from>
    <xdr:ext cx="405111" cy="259045"/>
    <xdr:sp macro="" textlink="">
      <xdr:nvSpPr>
        <xdr:cNvPr id="69" name="【道路】&#10;有形固定資産減価償却率該当値テキスト"/>
        <xdr:cNvSpPr txBox="1"/>
      </xdr:nvSpPr>
      <xdr:spPr>
        <a:xfrm>
          <a:off x="467360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144272</xdr:rowOff>
    </xdr:from>
    <xdr:to>
      <xdr:col>20</xdr:col>
      <xdr:colOff>38100</xdr:colOff>
      <xdr:row>41</xdr:row>
      <xdr:rowOff>74422</xdr:rowOff>
    </xdr:to>
    <xdr:sp macro="" textlink="">
      <xdr:nvSpPr>
        <xdr:cNvPr id="70" name="楕円 69"/>
        <xdr:cNvSpPr/>
      </xdr:nvSpPr>
      <xdr:spPr>
        <a:xfrm>
          <a:off x="3746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156210</xdr:rowOff>
    </xdr:from>
    <xdr:to>
      <xdr:col>24</xdr:col>
      <xdr:colOff>63500</xdr:colOff>
      <xdr:row>41</xdr:row>
      <xdr:rowOff>23622</xdr:rowOff>
    </xdr:to>
    <xdr:cxnSp macro="">
      <xdr:nvCxnSpPr>
        <xdr:cNvPr id="71" name="直線コネクタ 70"/>
        <xdr:cNvCxnSpPr/>
      </xdr:nvCxnSpPr>
      <xdr:spPr>
        <a:xfrm flipV="1">
          <a:off x="3797300" y="701421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2"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3"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65549</xdr:rowOff>
    </xdr:from>
    <xdr:ext cx="405111" cy="259045"/>
    <xdr:sp macro="" textlink="">
      <xdr:nvSpPr>
        <xdr:cNvPr id="74" name="n_1mainValue【道路】&#10;有形固定資産減価償却率"/>
        <xdr:cNvSpPr txBox="1"/>
      </xdr:nvSpPr>
      <xdr:spPr>
        <a:xfrm>
          <a:off x="3582044" y="709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105" name="【道路】&#10;一人当たり延長平均値テキスト"/>
        <xdr:cNvSpPr txBox="1"/>
      </xdr:nvSpPr>
      <xdr:spPr>
        <a:xfrm>
          <a:off x="10515600" y="647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128270</xdr:rowOff>
    </xdr:from>
    <xdr:to>
      <xdr:col>55</xdr:col>
      <xdr:colOff>50800</xdr:colOff>
      <xdr:row>41</xdr:row>
      <xdr:rowOff>58420</xdr:rowOff>
    </xdr:to>
    <xdr:sp macro="" textlink="">
      <xdr:nvSpPr>
        <xdr:cNvPr id="114" name="楕円 113"/>
        <xdr:cNvSpPr/>
      </xdr:nvSpPr>
      <xdr:spPr>
        <a:xfrm>
          <a:off x="10426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106697</xdr:rowOff>
    </xdr:from>
    <xdr:ext cx="469744" cy="259045"/>
    <xdr:sp macro="" textlink="">
      <xdr:nvSpPr>
        <xdr:cNvPr id="115" name="【道路】&#10;一人当たり延長該当値テキスト"/>
        <xdr:cNvSpPr txBox="1"/>
      </xdr:nvSpPr>
      <xdr:spPr>
        <a:xfrm>
          <a:off x="105156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137958</xdr:rowOff>
    </xdr:from>
    <xdr:to>
      <xdr:col>50</xdr:col>
      <xdr:colOff>165100</xdr:colOff>
      <xdr:row>41</xdr:row>
      <xdr:rowOff>68108</xdr:rowOff>
    </xdr:to>
    <xdr:sp macro="" textlink="">
      <xdr:nvSpPr>
        <xdr:cNvPr id="116" name="楕円 115"/>
        <xdr:cNvSpPr/>
      </xdr:nvSpPr>
      <xdr:spPr>
        <a:xfrm>
          <a:off x="9588500" y="69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xdr:rowOff>
    </xdr:from>
    <xdr:to>
      <xdr:col>55</xdr:col>
      <xdr:colOff>0</xdr:colOff>
      <xdr:row>41</xdr:row>
      <xdr:rowOff>17308</xdr:rowOff>
    </xdr:to>
    <xdr:cxnSp macro="">
      <xdr:nvCxnSpPr>
        <xdr:cNvPr id="117" name="直線コネクタ 116"/>
        <xdr:cNvCxnSpPr/>
      </xdr:nvCxnSpPr>
      <xdr:spPr>
        <a:xfrm flipV="1">
          <a:off x="9639300" y="7037070"/>
          <a:ext cx="8382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118"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9"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59235</xdr:rowOff>
    </xdr:from>
    <xdr:ext cx="469744" cy="259045"/>
    <xdr:sp macro="" textlink="">
      <xdr:nvSpPr>
        <xdr:cNvPr id="120" name="n_1mainValue【道路】&#10;一人当たり延長"/>
        <xdr:cNvSpPr txBox="1"/>
      </xdr:nvSpPr>
      <xdr:spPr>
        <a:xfrm>
          <a:off x="9391727" y="70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31132</xdr:rowOff>
    </xdr:from>
    <xdr:ext cx="405111" cy="259045"/>
    <xdr:sp macro="" textlink="">
      <xdr:nvSpPr>
        <xdr:cNvPr id="149" name="【橋りょう・トンネル】&#10;有形固定資産減価償却率平均値テキスト"/>
        <xdr:cNvSpPr txBox="1"/>
      </xdr:nvSpPr>
      <xdr:spPr>
        <a:xfrm>
          <a:off x="4673600" y="980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168275</xdr:rowOff>
    </xdr:from>
    <xdr:to>
      <xdr:col>24</xdr:col>
      <xdr:colOff>114300</xdr:colOff>
      <xdr:row>60</xdr:row>
      <xdr:rowOff>98425</xdr:rowOff>
    </xdr:to>
    <xdr:sp macro="" textlink="">
      <xdr:nvSpPr>
        <xdr:cNvPr id="158" name="楕円 157"/>
        <xdr:cNvSpPr/>
      </xdr:nvSpPr>
      <xdr:spPr>
        <a:xfrm>
          <a:off x="4584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146702</xdr:rowOff>
    </xdr:from>
    <xdr:ext cx="405111" cy="259045"/>
    <xdr:sp macro="" textlink="">
      <xdr:nvSpPr>
        <xdr:cNvPr id="159" name="【橋りょう・トンネル】&#10;有形固定資産減価償却率該当値テキスト"/>
        <xdr:cNvSpPr txBox="1"/>
      </xdr:nvSpPr>
      <xdr:spPr>
        <a:xfrm>
          <a:off x="4673600"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170180</xdr:rowOff>
    </xdr:from>
    <xdr:to>
      <xdr:col>20</xdr:col>
      <xdr:colOff>38100</xdr:colOff>
      <xdr:row>60</xdr:row>
      <xdr:rowOff>100330</xdr:rowOff>
    </xdr:to>
    <xdr:sp macro="" textlink="">
      <xdr:nvSpPr>
        <xdr:cNvPr id="160" name="楕円 159"/>
        <xdr:cNvSpPr/>
      </xdr:nvSpPr>
      <xdr:spPr>
        <a:xfrm>
          <a:off x="3746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47625</xdr:rowOff>
    </xdr:from>
    <xdr:to>
      <xdr:col>24</xdr:col>
      <xdr:colOff>63500</xdr:colOff>
      <xdr:row>60</xdr:row>
      <xdr:rowOff>49530</xdr:rowOff>
    </xdr:to>
    <xdr:cxnSp macro="">
      <xdr:nvCxnSpPr>
        <xdr:cNvPr id="161" name="直線コネクタ 160"/>
        <xdr:cNvCxnSpPr/>
      </xdr:nvCxnSpPr>
      <xdr:spPr>
        <a:xfrm flipV="1">
          <a:off x="3797300" y="103346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62"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3"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91457</xdr:rowOff>
    </xdr:from>
    <xdr:ext cx="405111" cy="259045"/>
    <xdr:sp macro="" textlink="">
      <xdr:nvSpPr>
        <xdr:cNvPr id="164" name="n_1mainValue【橋りょう・トンネル】&#10;有形固定資産減価償却率"/>
        <xdr:cNvSpPr txBox="1"/>
      </xdr:nvSpPr>
      <xdr:spPr>
        <a:xfrm>
          <a:off x="3582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191" name="【橋りょう・トンネル】&#10;一人当たり有形固定資産（償却資産）額平均値テキスト"/>
        <xdr:cNvSpPr txBox="1"/>
      </xdr:nvSpPr>
      <xdr:spPr>
        <a:xfrm>
          <a:off x="10515600" y="1031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128230</xdr:rowOff>
    </xdr:from>
    <xdr:to>
      <xdr:col>55</xdr:col>
      <xdr:colOff>50800</xdr:colOff>
      <xdr:row>63</xdr:row>
      <xdr:rowOff>58380</xdr:rowOff>
    </xdr:to>
    <xdr:sp macro="" textlink="">
      <xdr:nvSpPr>
        <xdr:cNvPr id="200" name="楕円 199"/>
        <xdr:cNvSpPr/>
      </xdr:nvSpPr>
      <xdr:spPr>
        <a:xfrm>
          <a:off x="10426700" y="107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106657</xdr:rowOff>
    </xdr:from>
    <xdr:ext cx="534377" cy="259045"/>
    <xdr:sp macro="" textlink="">
      <xdr:nvSpPr>
        <xdr:cNvPr id="201" name="【橋りょう・トンネル】&#10;一人当たり有形固定資産（償却資産）額該当値テキスト"/>
        <xdr:cNvSpPr txBox="1"/>
      </xdr:nvSpPr>
      <xdr:spPr>
        <a:xfrm>
          <a:off x="10515600" y="1073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147844</xdr:rowOff>
    </xdr:from>
    <xdr:to>
      <xdr:col>50</xdr:col>
      <xdr:colOff>165100</xdr:colOff>
      <xdr:row>63</xdr:row>
      <xdr:rowOff>77994</xdr:rowOff>
    </xdr:to>
    <xdr:sp macro="" textlink="">
      <xdr:nvSpPr>
        <xdr:cNvPr id="202" name="楕円 201"/>
        <xdr:cNvSpPr/>
      </xdr:nvSpPr>
      <xdr:spPr>
        <a:xfrm>
          <a:off x="9588500" y="1077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7580</xdr:rowOff>
    </xdr:from>
    <xdr:to>
      <xdr:col>55</xdr:col>
      <xdr:colOff>0</xdr:colOff>
      <xdr:row>63</xdr:row>
      <xdr:rowOff>27194</xdr:rowOff>
    </xdr:to>
    <xdr:cxnSp macro="">
      <xdr:nvCxnSpPr>
        <xdr:cNvPr id="203" name="直線コネクタ 202"/>
        <xdr:cNvCxnSpPr/>
      </xdr:nvCxnSpPr>
      <xdr:spPr>
        <a:xfrm flipV="1">
          <a:off x="9639300" y="10808930"/>
          <a:ext cx="8382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156650</xdr:rowOff>
    </xdr:from>
    <xdr:ext cx="534377" cy="259045"/>
    <xdr:sp macro="" textlink="">
      <xdr:nvSpPr>
        <xdr:cNvPr id="204" name="n_1aveValue【橋りょう・トンネル】&#10;一人当たり有形固定資産（償却資産）額"/>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05"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69121</xdr:rowOff>
    </xdr:from>
    <xdr:ext cx="534377" cy="259045"/>
    <xdr:sp macro="" textlink="">
      <xdr:nvSpPr>
        <xdr:cNvPr id="206" name="n_1mainValue【橋りょう・トンネル】&#10;一人当たり有形固定資産（償却資産）額"/>
        <xdr:cNvSpPr txBox="1"/>
      </xdr:nvSpPr>
      <xdr:spPr>
        <a:xfrm>
          <a:off x="9359411" y="108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75656</xdr:rowOff>
    </xdr:from>
    <xdr:to>
      <xdr:col>24</xdr:col>
      <xdr:colOff>62865</xdr:colOff>
      <xdr:row>85</xdr:row>
      <xdr:rowOff>65858</xdr:rowOff>
    </xdr:to>
    <xdr:cxnSp macro="">
      <xdr:nvCxnSpPr>
        <xdr:cNvPr id="233" name="直線コネクタ 232"/>
        <xdr:cNvCxnSpPr/>
      </xdr:nvCxnSpPr>
      <xdr:spPr>
        <a:xfrm flipV="1">
          <a:off x="4634865" y="13277306"/>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69685</xdr:rowOff>
    </xdr:from>
    <xdr:ext cx="405111" cy="259045"/>
    <xdr:sp macro="" textlink="">
      <xdr:nvSpPr>
        <xdr:cNvPr id="234" name="【公営住宅】&#10;有形固定資産減価償却率最小値テキスト"/>
        <xdr:cNvSpPr txBox="1"/>
      </xdr:nvSpPr>
      <xdr:spPr>
        <a:xfrm>
          <a:off x="4673600" y="1464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65858</xdr:rowOff>
    </xdr:from>
    <xdr:to>
      <xdr:col>24</xdr:col>
      <xdr:colOff>152400</xdr:colOff>
      <xdr:row>85</xdr:row>
      <xdr:rowOff>65858</xdr:rowOff>
    </xdr:to>
    <xdr:cxnSp macro="">
      <xdr:nvCxnSpPr>
        <xdr:cNvPr id="235" name="直線コネクタ 234"/>
        <xdr:cNvCxnSpPr/>
      </xdr:nvCxnSpPr>
      <xdr:spPr>
        <a:xfrm>
          <a:off x="4546600" y="1463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22333</xdr:rowOff>
    </xdr:from>
    <xdr:ext cx="405111" cy="259045"/>
    <xdr:sp macro="" textlink="">
      <xdr:nvSpPr>
        <xdr:cNvPr id="236" name="【公営住宅】&#10;有形固定資産減価償却率最大値テキスト"/>
        <xdr:cNvSpPr txBox="1"/>
      </xdr:nvSpPr>
      <xdr:spPr>
        <a:xfrm>
          <a:off x="4673600" y="1305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75656</xdr:rowOff>
    </xdr:from>
    <xdr:to>
      <xdr:col>24</xdr:col>
      <xdr:colOff>152400</xdr:colOff>
      <xdr:row>77</xdr:row>
      <xdr:rowOff>75656</xdr:rowOff>
    </xdr:to>
    <xdr:cxnSp macro="">
      <xdr:nvCxnSpPr>
        <xdr:cNvPr id="237" name="直線コネクタ 236"/>
        <xdr:cNvCxnSpPr/>
      </xdr:nvCxnSpPr>
      <xdr:spPr>
        <a:xfrm>
          <a:off x="4546600" y="1327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101616</xdr:rowOff>
    </xdr:from>
    <xdr:ext cx="405111" cy="259045"/>
    <xdr:sp macro="" textlink="">
      <xdr:nvSpPr>
        <xdr:cNvPr id="238" name="【公営住宅】&#10;有形固定資産減価償却率平均値テキスト"/>
        <xdr:cNvSpPr txBox="1"/>
      </xdr:nvSpPr>
      <xdr:spPr>
        <a:xfrm>
          <a:off x="4673600" y="13646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78739</xdr:rowOff>
    </xdr:from>
    <xdr:to>
      <xdr:col>24</xdr:col>
      <xdr:colOff>114300</xdr:colOff>
      <xdr:row>81</xdr:row>
      <xdr:rowOff>8889</xdr:rowOff>
    </xdr:to>
    <xdr:sp macro="" textlink="">
      <xdr:nvSpPr>
        <xdr:cNvPr id="239" name="フローチャート: 判断 238"/>
        <xdr:cNvSpPr/>
      </xdr:nvSpPr>
      <xdr:spPr>
        <a:xfrm>
          <a:off x="45847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121194</xdr:rowOff>
    </xdr:from>
    <xdr:to>
      <xdr:col>20</xdr:col>
      <xdr:colOff>38100</xdr:colOff>
      <xdr:row>81</xdr:row>
      <xdr:rowOff>51344</xdr:rowOff>
    </xdr:to>
    <xdr:sp macro="" textlink="">
      <xdr:nvSpPr>
        <xdr:cNvPr id="240" name="フローチャート: 判断 239"/>
        <xdr:cNvSpPr/>
      </xdr:nvSpPr>
      <xdr:spPr>
        <a:xfrm>
          <a:off x="3746500" y="1383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150586</xdr:rowOff>
    </xdr:from>
    <xdr:to>
      <xdr:col>15</xdr:col>
      <xdr:colOff>101600</xdr:colOff>
      <xdr:row>81</xdr:row>
      <xdr:rowOff>80736</xdr:rowOff>
    </xdr:to>
    <xdr:sp macro="" textlink="">
      <xdr:nvSpPr>
        <xdr:cNvPr id="241" name="フローチャート: 判断 240"/>
        <xdr:cNvSpPr/>
      </xdr:nvSpPr>
      <xdr:spPr>
        <a:xfrm>
          <a:off x="2857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15058</xdr:rowOff>
    </xdr:from>
    <xdr:to>
      <xdr:col>24</xdr:col>
      <xdr:colOff>114300</xdr:colOff>
      <xdr:row>85</xdr:row>
      <xdr:rowOff>116658</xdr:rowOff>
    </xdr:to>
    <xdr:sp macro="" textlink="">
      <xdr:nvSpPr>
        <xdr:cNvPr id="247" name="楕円 246"/>
        <xdr:cNvSpPr/>
      </xdr:nvSpPr>
      <xdr:spPr>
        <a:xfrm>
          <a:off x="45847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101435</xdr:rowOff>
    </xdr:from>
    <xdr:ext cx="405111" cy="259045"/>
    <xdr:sp macro="" textlink="">
      <xdr:nvSpPr>
        <xdr:cNvPr id="248" name="【公営住宅】&#10;有形固定資産減価償却率該当値テキスト"/>
        <xdr:cNvSpPr txBox="1"/>
      </xdr:nvSpPr>
      <xdr:spPr>
        <a:xfrm>
          <a:off x="4673600" y="14503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60779</xdr:rowOff>
    </xdr:from>
    <xdr:to>
      <xdr:col>20</xdr:col>
      <xdr:colOff>38100</xdr:colOff>
      <xdr:row>85</xdr:row>
      <xdr:rowOff>162379</xdr:rowOff>
    </xdr:to>
    <xdr:sp macro="" textlink="">
      <xdr:nvSpPr>
        <xdr:cNvPr id="249" name="楕円 248"/>
        <xdr:cNvSpPr/>
      </xdr:nvSpPr>
      <xdr:spPr>
        <a:xfrm>
          <a:off x="3746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65858</xdr:rowOff>
    </xdr:from>
    <xdr:to>
      <xdr:col>24</xdr:col>
      <xdr:colOff>63500</xdr:colOff>
      <xdr:row>85</xdr:row>
      <xdr:rowOff>111579</xdr:rowOff>
    </xdr:to>
    <xdr:cxnSp macro="">
      <xdr:nvCxnSpPr>
        <xdr:cNvPr id="250" name="直線コネクタ 249"/>
        <xdr:cNvCxnSpPr/>
      </xdr:nvCxnSpPr>
      <xdr:spPr>
        <a:xfrm flipV="1">
          <a:off x="3797300" y="1463910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67871</xdr:rowOff>
    </xdr:from>
    <xdr:ext cx="405111" cy="259045"/>
    <xdr:sp macro="" textlink="">
      <xdr:nvSpPr>
        <xdr:cNvPr id="251" name="n_1aveValue【公営住宅】&#10;有形固定資産減価償却率"/>
        <xdr:cNvSpPr txBox="1"/>
      </xdr:nvSpPr>
      <xdr:spPr>
        <a:xfrm>
          <a:off x="35820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97263</xdr:rowOff>
    </xdr:from>
    <xdr:ext cx="405111" cy="259045"/>
    <xdr:sp macro="" textlink="">
      <xdr:nvSpPr>
        <xdr:cNvPr id="252" name="n_2aveValue【公営住宅】&#10;有形固定資産減価償却率"/>
        <xdr:cNvSpPr txBox="1"/>
      </xdr:nvSpPr>
      <xdr:spPr>
        <a:xfrm>
          <a:off x="2705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153506</xdr:rowOff>
    </xdr:from>
    <xdr:ext cx="405111" cy="259045"/>
    <xdr:sp macro="" textlink="">
      <xdr:nvSpPr>
        <xdr:cNvPr id="253" name="n_1mainValue【公営住宅】&#10;有形固定資産減価償却率"/>
        <xdr:cNvSpPr txBox="1"/>
      </xdr:nvSpPr>
      <xdr:spPr>
        <a:xfrm>
          <a:off x="3582044" y="1472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5" name="直線コネクタ 274"/>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6"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7" name="直線コネクタ 27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8"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9" name="直線コネクタ 278"/>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80" name="【公営住宅】&#10;一人当たり面積平均値テキスト"/>
        <xdr:cNvSpPr txBox="1"/>
      </xdr:nvSpPr>
      <xdr:spPr>
        <a:xfrm>
          <a:off x="10515600" y="13950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81" name="フローチャート: 判断 280"/>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2" name="フローチャート: 判断 281"/>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3" name="フローチャート: 判断 282"/>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37134</xdr:rowOff>
    </xdr:from>
    <xdr:to>
      <xdr:col>55</xdr:col>
      <xdr:colOff>50800</xdr:colOff>
      <xdr:row>85</xdr:row>
      <xdr:rowOff>138734</xdr:rowOff>
    </xdr:to>
    <xdr:sp macro="" textlink="">
      <xdr:nvSpPr>
        <xdr:cNvPr id="289" name="楕円 288"/>
        <xdr:cNvSpPr/>
      </xdr:nvSpPr>
      <xdr:spPr>
        <a:xfrm>
          <a:off x="10426700" y="1461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123511</xdr:rowOff>
    </xdr:from>
    <xdr:ext cx="469744" cy="259045"/>
    <xdr:sp macro="" textlink="">
      <xdr:nvSpPr>
        <xdr:cNvPr id="290" name="【公営住宅】&#10;一人当たり面積該当値テキスト"/>
        <xdr:cNvSpPr txBox="1"/>
      </xdr:nvSpPr>
      <xdr:spPr>
        <a:xfrm>
          <a:off x="10515600" y="1452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30735</xdr:rowOff>
    </xdr:from>
    <xdr:to>
      <xdr:col>50</xdr:col>
      <xdr:colOff>165100</xdr:colOff>
      <xdr:row>85</xdr:row>
      <xdr:rowOff>132335</xdr:rowOff>
    </xdr:to>
    <xdr:sp macro="" textlink="">
      <xdr:nvSpPr>
        <xdr:cNvPr id="291" name="楕円 290"/>
        <xdr:cNvSpPr/>
      </xdr:nvSpPr>
      <xdr:spPr>
        <a:xfrm>
          <a:off x="9588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81535</xdr:rowOff>
    </xdr:from>
    <xdr:to>
      <xdr:col>55</xdr:col>
      <xdr:colOff>0</xdr:colOff>
      <xdr:row>85</xdr:row>
      <xdr:rowOff>87934</xdr:rowOff>
    </xdr:to>
    <xdr:cxnSp macro="">
      <xdr:nvCxnSpPr>
        <xdr:cNvPr id="292" name="直線コネクタ 291"/>
        <xdr:cNvCxnSpPr/>
      </xdr:nvCxnSpPr>
      <xdr:spPr>
        <a:xfrm>
          <a:off x="9639300" y="14654785"/>
          <a:ext cx="8382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293"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4"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123462</xdr:rowOff>
    </xdr:from>
    <xdr:ext cx="469744" cy="259045"/>
    <xdr:sp macro="" textlink="">
      <xdr:nvSpPr>
        <xdr:cNvPr id="295" name="n_1mainValue【公営住宅】&#10;一人当たり面積"/>
        <xdr:cNvSpPr txBox="1"/>
      </xdr:nvSpPr>
      <xdr:spPr>
        <a:xfrm>
          <a:off x="9391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3" name="直線コネクタ 32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4" name="テキスト ボックス 32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5" name="直線コネクタ 32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6" name="テキスト ボックス 32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7" name="直線コネクタ 32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8" name="テキスト ボックス 32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29" name="直線コネクタ 32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30" name="テキスト ボックス 32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2" name="テキスト ボックス 3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34" name="直線コネクタ 333"/>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35"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36" name="直線コネクタ 335"/>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37"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38" name="直線コネクタ 337"/>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96283</xdr:rowOff>
    </xdr:from>
    <xdr:ext cx="405111" cy="259045"/>
    <xdr:sp macro="" textlink="">
      <xdr:nvSpPr>
        <xdr:cNvPr id="339" name="【認定こども園・幼稚園・保育所】&#10;有形固定資産減価償却率平均値テキスト"/>
        <xdr:cNvSpPr txBox="1"/>
      </xdr:nvSpPr>
      <xdr:spPr>
        <a:xfrm>
          <a:off x="16357600" y="6097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40" name="フローチャート: 判断 339"/>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41" name="フローチャート: 判断 340"/>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42" name="フローチャート: 判断 341"/>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3" name="テキスト ボックス 3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169418</xdr:rowOff>
    </xdr:from>
    <xdr:to>
      <xdr:col>85</xdr:col>
      <xdr:colOff>177800</xdr:colOff>
      <xdr:row>37</xdr:row>
      <xdr:rowOff>99568</xdr:rowOff>
    </xdr:to>
    <xdr:sp macro="" textlink="">
      <xdr:nvSpPr>
        <xdr:cNvPr id="348" name="楕円 347"/>
        <xdr:cNvSpPr/>
      </xdr:nvSpPr>
      <xdr:spPr>
        <a:xfrm>
          <a:off x="162687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147845</xdr:rowOff>
    </xdr:from>
    <xdr:ext cx="405111" cy="259045"/>
    <xdr:sp macro="" textlink="">
      <xdr:nvSpPr>
        <xdr:cNvPr id="349" name="【認定こども園・幼稚園・保育所】&#10;有形固定資産減価償却率該当値テキスト"/>
        <xdr:cNvSpPr txBox="1"/>
      </xdr:nvSpPr>
      <xdr:spPr>
        <a:xfrm>
          <a:off x="16357600"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52832</xdr:rowOff>
    </xdr:from>
    <xdr:to>
      <xdr:col>81</xdr:col>
      <xdr:colOff>101600</xdr:colOff>
      <xdr:row>36</xdr:row>
      <xdr:rowOff>154432</xdr:rowOff>
    </xdr:to>
    <xdr:sp macro="" textlink="">
      <xdr:nvSpPr>
        <xdr:cNvPr id="350" name="楕円 349"/>
        <xdr:cNvSpPr/>
      </xdr:nvSpPr>
      <xdr:spPr>
        <a:xfrm>
          <a:off x="15430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103632</xdr:rowOff>
    </xdr:from>
    <xdr:to>
      <xdr:col>85</xdr:col>
      <xdr:colOff>127000</xdr:colOff>
      <xdr:row>37</xdr:row>
      <xdr:rowOff>48768</xdr:rowOff>
    </xdr:to>
    <xdr:cxnSp macro="">
      <xdr:nvCxnSpPr>
        <xdr:cNvPr id="351" name="直線コネクタ 350"/>
        <xdr:cNvCxnSpPr/>
      </xdr:nvCxnSpPr>
      <xdr:spPr>
        <a:xfrm>
          <a:off x="15481300" y="6275832"/>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157243</xdr:rowOff>
    </xdr:from>
    <xdr:ext cx="405111" cy="259045"/>
    <xdr:sp macro="" textlink="">
      <xdr:nvSpPr>
        <xdr:cNvPr id="352" name="n_1aveValue【認定こども園・幼稚園・保育所】&#10;有形固定資産減価償却率"/>
        <xdr:cNvSpPr txBox="1"/>
      </xdr:nvSpPr>
      <xdr:spPr>
        <a:xfrm>
          <a:off x="152660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353"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145559</xdr:rowOff>
    </xdr:from>
    <xdr:ext cx="405111" cy="259045"/>
    <xdr:sp macro="" textlink="">
      <xdr:nvSpPr>
        <xdr:cNvPr id="354" name="n_1mainValue【認定こども園・幼稚園・保育所】&#10;有形固定資産減価償却率"/>
        <xdr:cNvSpPr txBox="1"/>
      </xdr:nvSpPr>
      <xdr:spPr>
        <a:xfrm>
          <a:off x="1526604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78" name="直線コネクタ 377"/>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79"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80" name="直線コネクタ 379"/>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381"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382" name="直線コネクタ 381"/>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383"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384" name="フローチャート: 判断 38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385" name="フローチャート: 判断 384"/>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386" name="フローチャート: 判断 385"/>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52070</xdr:rowOff>
    </xdr:from>
    <xdr:to>
      <xdr:col>116</xdr:col>
      <xdr:colOff>114300</xdr:colOff>
      <xdr:row>41</xdr:row>
      <xdr:rowOff>153670</xdr:rowOff>
    </xdr:to>
    <xdr:sp macro="" textlink="">
      <xdr:nvSpPr>
        <xdr:cNvPr id="392" name="楕円 391"/>
        <xdr:cNvSpPr/>
      </xdr:nvSpPr>
      <xdr:spPr>
        <a:xfrm>
          <a:off x="221107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138447</xdr:rowOff>
    </xdr:from>
    <xdr:ext cx="469744" cy="259045"/>
    <xdr:sp macro="" textlink="">
      <xdr:nvSpPr>
        <xdr:cNvPr id="393" name="【認定こども園・幼稚園・保育所】&#10;一人当たり面積該当値テキスト"/>
        <xdr:cNvSpPr txBox="1"/>
      </xdr:nvSpPr>
      <xdr:spPr>
        <a:xfrm>
          <a:off x="22199600" y="699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52070</xdr:rowOff>
    </xdr:from>
    <xdr:to>
      <xdr:col>112</xdr:col>
      <xdr:colOff>38100</xdr:colOff>
      <xdr:row>41</xdr:row>
      <xdr:rowOff>153670</xdr:rowOff>
    </xdr:to>
    <xdr:sp macro="" textlink="">
      <xdr:nvSpPr>
        <xdr:cNvPr id="394" name="楕円 393"/>
        <xdr:cNvSpPr/>
      </xdr:nvSpPr>
      <xdr:spPr>
        <a:xfrm>
          <a:off x="21272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102870</xdr:rowOff>
    </xdr:from>
    <xdr:to>
      <xdr:col>116</xdr:col>
      <xdr:colOff>63500</xdr:colOff>
      <xdr:row>41</xdr:row>
      <xdr:rowOff>102870</xdr:rowOff>
    </xdr:to>
    <xdr:cxnSp macro="">
      <xdr:nvCxnSpPr>
        <xdr:cNvPr id="395" name="直線コネクタ 394"/>
        <xdr:cNvCxnSpPr/>
      </xdr:nvCxnSpPr>
      <xdr:spPr>
        <a:xfrm>
          <a:off x="21323300" y="713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396" name="n_1aveValue【認定こども園・幼稚園・保育所】&#10;一人当たり面積"/>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397"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144797</xdr:rowOff>
    </xdr:from>
    <xdr:ext cx="469744" cy="259045"/>
    <xdr:sp macro="" textlink="">
      <xdr:nvSpPr>
        <xdr:cNvPr id="398" name="n_1mainValue【認定こども園・幼稚園・保育所】&#10;一人当たり面積"/>
        <xdr:cNvSpPr txBox="1"/>
      </xdr:nvSpPr>
      <xdr:spPr>
        <a:xfrm>
          <a:off x="21075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9" name="テキスト ボックス 4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0" name="直線コネクタ 4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1" name="テキスト ボックス 4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2" name="直線コネクタ 4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3" name="テキスト ボックス 4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4" name="直線コネクタ 4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5" name="テキスト ボックス 4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6" name="直線コネクタ 4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7" name="テキスト ボックス 4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8" name="直線コネクタ 4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9" name="テキスト ボックス 4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1" name="テキスト ボックス 4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23" name="直線コネクタ 422"/>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24"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25" name="直線コネクタ 424"/>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26"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27" name="直線コネクタ 426"/>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28" name="【学校施設】&#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29" name="フローチャート: 判断 428"/>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30" name="フローチャート: 判断 429"/>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31" name="フローチャート: 判断 430"/>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33020</xdr:rowOff>
    </xdr:from>
    <xdr:to>
      <xdr:col>85</xdr:col>
      <xdr:colOff>177800</xdr:colOff>
      <xdr:row>60</xdr:row>
      <xdr:rowOff>134620</xdr:rowOff>
    </xdr:to>
    <xdr:sp macro="" textlink="">
      <xdr:nvSpPr>
        <xdr:cNvPr id="437" name="楕円 436"/>
        <xdr:cNvSpPr/>
      </xdr:nvSpPr>
      <xdr:spPr>
        <a:xfrm>
          <a:off x="16268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11447</xdr:rowOff>
    </xdr:from>
    <xdr:ext cx="405111" cy="259045"/>
    <xdr:sp macro="" textlink="">
      <xdr:nvSpPr>
        <xdr:cNvPr id="438" name="【学校施設】&#10;有形固定資産減価償却率該当値テキスト"/>
        <xdr:cNvSpPr txBox="1"/>
      </xdr:nvSpPr>
      <xdr:spPr>
        <a:xfrm>
          <a:off x="163576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71120</xdr:rowOff>
    </xdr:from>
    <xdr:to>
      <xdr:col>81</xdr:col>
      <xdr:colOff>101600</xdr:colOff>
      <xdr:row>61</xdr:row>
      <xdr:rowOff>1270</xdr:rowOff>
    </xdr:to>
    <xdr:sp macro="" textlink="">
      <xdr:nvSpPr>
        <xdr:cNvPr id="439" name="楕円 438"/>
        <xdr:cNvSpPr/>
      </xdr:nvSpPr>
      <xdr:spPr>
        <a:xfrm>
          <a:off x="1543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83820</xdr:rowOff>
    </xdr:from>
    <xdr:to>
      <xdr:col>85</xdr:col>
      <xdr:colOff>127000</xdr:colOff>
      <xdr:row>60</xdr:row>
      <xdr:rowOff>121920</xdr:rowOff>
    </xdr:to>
    <xdr:cxnSp macro="">
      <xdr:nvCxnSpPr>
        <xdr:cNvPr id="440" name="直線コネクタ 439"/>
        <xdr:cNvCxnSpPr/>
      </xdr:nvCxnSpPr>
      <xdr:spPr>
        <a:xfrm flipV="1">
          <a:off x="15481300" y="10370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441" name="n_1ave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42"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163847</xdr:rowOff>
    </xdr:from>
    <xdr:ext cx="405111" cy="259045"/>
    <xdr:sp macro="" textlink="">
      <xdr:nvSpPr>
        <xdr:cNvPr id="443" name="n_1mainValue【学校施設】&#10;有形固定資産減価償却率"/>
        <xdr:cNvSpPr txBox="1"/>
      </xdr:nvSpPr>
      <xdr:spPr>
        <a:xfrm>
          <a:off x="15266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4" name="テキスト ボックス 45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5" name="直線コネクタ 45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6" name="テキスト ボックス 45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7" name="直線コネクタ 45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8" name="テキスト ボックス 45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9" name="直線コネクタ 45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0" name="テキスト ボックス 45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1" name="直線コネクタ 46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2" name="テキスト ボックス 46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3" name="直線コネクタ 46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4" name="テキスト ボックス 46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5" name="直線コネクタ 46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6" name="テキスト ボックス 46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70" name="直線コネクタ 469"/>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71"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72" name="直線コネクタ 471"/>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73"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74" name="直線コネクタ 473"/>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475" name="【学校施設】&#10;一人当たり面積平均値テキスト"/>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476" name="フローチャート: 判断 475"/>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477" name="フローチャート: 判断 476"/>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478" name="フローチャート: 判断 477"/>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114119</xdr:rowOff>
    </xdr:from>
    <xdr:to>
      <xdr:col>116</xdr:col>
      <xdr:colOff>114300</xdr:colOff>
      <xdr:row>61</xdr:row>
      <xdr:rowOff>44269</xdr:rowOff>
    </xdr:to>
    <xdr:sp macro="" textlink="">
      <xdr:nvSpPr>
        <xdr:cNvPr id="484" name="楕円 483"/>
        <xdr:cNvSpPr/>
      </xdr:nvSpPr>
      <xdr:spPr>
        <a:xfrm>
          <a:off x="221107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92546</xdr:rowOff>
    </xdr:from>
    <xdr:ext cx="469744" cy="259045"/>
    <xdr:sp macro="" textlink="">
      <xdr:nvSpPr>
        <xdr:cNvPr id="485" name="【学校施設】&#10;一人当たり面積該当値テキスト"/>
        <xdr:cNvSpPr txBox="1"/>
      </xdr:nvSpPr>
      <xdr:spPr>
        <a:xfrm>
          <a:off x="22199600" y="1037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132080</xdr:rowOff>
    </xdr:from>
    <xdr:to>
      <xdr:col>112</xdr:col>
      <xdr:colOff>38100</xdr:colOff>
      <xdr:row>61</xdr:row>
      <xdr:rowOff>62230</xdr:rowOff>
    </xdr:to>
    <xdr:sp macro="" textlink="">
      <xdr:nvSpPr>
        <xdr:cNvPr id="486" name="楕円 485"/>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164919</xdr:rowOff>
    </xdr:from>
    <xdr:to>
      <xdr:col>116</xdr:col>
      <xdr:colOff>63500</xdr:colOff>
      <xdr:row>61</xdr:row>
      <xdr:rowOff>11430</xdr:rowOff>
    </xdr:to>
    <xdr:cxnSp macro="">
      <xdr:nvCxnSpPr>
        <xdr:cNvPr id="487" name="直線コネクタ 486"/>
        <xdr:cNvCxnSpPr/>
      </xdr:nvCxnSpPr>
      <xdr:spPr>
        <a:xfrm flipV="1">
          <a:off x="21323300" y="1045191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488"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489"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53357</xdr:rowOff>
    </xdr:from>
    <xdr:ext cx="469744" cy="259045"/>
    <xdr:sp macro="" textlink="">
      <xdr:nvSpPr>
        <xdr:cNvPr id="490" name="n_1mainValue【学校施設】&#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1" name="正方形/長方形 4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2" name="正方形/長方形 4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3" name="正方形/長方形 4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4" name="正方形/長方形 4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5" name="正方形/長方形 4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6" name="正方形/長方形 4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7" name="正方形/長方形 4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正方形/長方形 4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9" name="テキスト ボックス 4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0" name="直線コネクタ 4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1" name="テキスト ボックス 50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2" name="直線コネクタ 5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3" name="テキスト ボックス 50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4" name="直線コネクタ 5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5" name="テキスト ボックス 5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6" name="直線コネクタ 5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7" name="テキスト ボックス 5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8" name="直線コネクタ 5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9" name="テキスト ボックス 5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0" name="直線コネクタ 5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1" name="テキスト ボックス 51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15" name="直線コネクタ 514"/>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16"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17" name="直線コネクタ 516"/>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18"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19" name="直線コネクタ 518"/>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20"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21" name="フローチャート: 判断 520"/>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22" name="フローチャート: 判断 521"/>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23" name="フローチャート: 判断 522"/>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42545</xdr:rowOff>
    </xdr:from>
    <xdr:to>
      <xdr:col>85</xdr:col>
      <xdr:colOff>177800</xdr:colOff>
      <xdr:row>78</xdr:row>
      <xdr:rowOff>144145</xdr:rowOff>
    </xdr:to>
    <xdr:sp macro="" textlink="">
      <xdr:nvSpPr>
        <xdr:cNvPr id="529" name="楕円 528"/>
        <xdr:cNvSpPr/>
      </xdr:nvSpPr>
      <xdr:spPr>
        <a:xfrm>
          <a:off x="162687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128922</xdr:rowOff>
    </xdr:from>
    <xdr:ext cx="405111" cy="259045"/>
    <xdr:sp macro="" textlink="">
      <xdr:nvSpPr>
        <xdr:cNvPr id="530" name="【児童館】&#10;有形固定資産減価償却率該当値テキスト"/>
        <xdr:cNvSpPr txBox="1"/>
      </xdr:nvSpPr>
      <xdr:spPr>
        <a:xfrm>
          <a:off x="16357600" y="13330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53975</xdr:rowOff>
    </xdr:from>
    <xdr:to>
      <xdr:col>81</xdr:col>
      <xdr:colOff>101600</xdr:colOff>
      <xdr:row>78</xdr:row>
      <xdr:rowOff>155575</xdr:rowOff>
    </xdr:to>
    <xdr:sp macro="" textlink="">
      <xdr:nvSpPr>
        <xdr:cNvPr id="531" name="楕円 530"/>
        <xdr:cNvSpPr/>
      </xdr:nvSpPr>
      <xdr:spPr>
        <a:xfrm>
          <a:off x="15430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93345</xdr:rowOff>
    </xdr:from>
    <xdr:to>
      <xdr:col>85</xdr:col>
      <xdr:colOff>127000</xdr:colOff>
      <xdr:row>78</xdr:row>
      <xdr:rowOff>104775</xdr:rowOff>
    </xdr:to>
    <xdr:cxnSp macro="">
      <xdr:nvCxnSpPr>
        <xdr:cNvPr id="532" name="直線コネクタ 531"/>
        <xdr:cNvCxnSpPr/>
      </xdr:nvCxnSpPr>
      <xdr:spPr>
        <a:xfrm flipV="1">
          <a:off x="15481300" y="134664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106697</xdr:rowOff>
    </xdr:from>
    <xdr:ext cx="405111" cy="259045"/>
    <xdr:sp macro="" textlink="">
      <xdr:nvSpPr>
        <xdr:cNvPr id="533" name="n_1aveValue【児童館】&#10;有形固定資産減価償却率"/>
        <xdr:cNvSpPr txBox="1"/>
      </xdr:nvSpPr>
      <xdr:spPr>
        <a:xfrm>
          <a:off x="15266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34"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652</xdr:rowOff>
    </xdr:from>
    <xdr:ext cx="405111" cy="259045"/>
    <xdr:sp macro="" textlink="">
      <xdr:nvSpPr>
        <xdr:cNvPr id="535" name="n_1mainValue【児童館】&#10;有形固定資産減価償却率"/>
        <xdr:cNvSpPr txBox="1"/>
      </xdr:nvSpPr>
      <xdr:spPr>
        <a:xfrm>
          <a:off x="152660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59" name="直線コネクタ 558"/>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60"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61" name="直線コネクタ 560"/>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62"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63" name="直線コネクタ 562"/>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564"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65" name="フローチャート: 判断 564"/>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66" name="フローチャート: 判断 565"/>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67" name="フローチャート: 判断 566"/>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573" name="楕円 572"/>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574" name="【児童館】&#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575" name="楕円 574"/>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576" name="直線コネクタ 575"/>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577"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578"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579"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としては、公営住宅や学校などの施設において特定財源を活用し、計画的に大規模改修工事や耐震補強工事を実施してきたことで、有形固定資産減価償却率を抑える結果につながっている。一方、児童館や保育所は、他施設との複合化などによる機能移転を進めることとしているため、有形固定資産減価償却率は高くなってい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年度に策定した公共施設等総合管理計画に基づき、個別施設計画の策定を進め、施設の適正配置や人口規模に見合った施設総量の適正化を図っていく。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563,178
550,959
186.38
194,691,523
190,648,275
3,532,060
107,312,792
128,967,944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92075</xdr:rowOff>
    </xdr:from>
    <xdr:to>
      <xdr:col>24</xdr:col>
      <xdr:colOff>114300</xdr:colOff>
      <xdr:row>37</xdr:row>
      <xdr:rowOff>22225</xdr:rowOff>
    </xdr:to>
    <xdr:sp macro="" textlink="">
      <xdr:nvSpPr>
        <xdr:cNvPr id="69" name="楕円 68"/>
        <xdr:cNvSpPr/>
      </xdr:nvSpPr>
      <xdr:spPr>
        <a:xfrm>
          <a:off x="45847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114952</xdr:rowOff>
    </xdr:from>
    <xdr:ext cx="405111" cy="259045"/>
    <xdr:sp macro="" textlink="">
      <xdr:nvSpPr>
        <xdr:cNvPr id="70" name="【図書館】&#10;有形固定資産減価償却率該当値テキスト"/>
        <xdr:cNvSpPr txBox="1"/>
      </xdr:nvSpPr>
      <xdr:spPr>
        <a:xfrm>
          <a:off x="4673600"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1" name="楕円 70"/>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142875</xdr:rowOff>
    </xdr:from>
    <xdr:to>
      <xdr:col>24</xdr:col>
      <xdr:colOff>63500</xdr:colOff>
      <xdr:row>37</xdr:row>
      <xdr:rowOff>7620</xdr:rowOff>
    </xdr:to>
    <xdr:cxnSp macro="">
      <xdr:nvCxnSpPr>
        <xdr:cNvPr id="72" name="直線コネクタ 71"/>
        <xdr:cNvCxnSpPr/>
      </xdr:nvCxnSpPr>
      <xdr:spPr>
        <a:xfrm flipV="1">
          <a:off x="3797300" y="63150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3"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4"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75" name="n_1mainValue【図書館】&#10;有形固定資産減価償却率"/>
        <xdr:cNvSpPr txBox="1"/>
      </xdr:nvSpPr>
      <xdr:spPr>
        <a:xfrm>
          <a:off x="3582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6"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09" name="フローチャート: 判断 108"/>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107043</xdr:rowOff>
    </xdr:from>
    <xdr:to>
      <xdr:col>55</xdr:col>
      <xdr:colOff>50800</xdr:colOff>
      <xdr:row>39</xdr:row>
      <xdr:rowOff>37193</xdr:rowOff>
    </xdr:to>
    <xdr:sp macro="" textlink="">
      <xdr:nvSpPr>
        <xdr:cNvPr id="115" name="楕円 114"/>
        <xdr:cNvSpPr/>
      </xdr:nvSpPr>
      <xdr:spPr>
        <a:xfrm>
          <a:off x="10426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85470</xdr:rowOff>
    </xdr:from>
    <xdr:ext cx="469744" cy="259045"/>
    <xdr:sp macro="" textlink="">
      <xdr:nvSpPr>
        <xdr:cNvPr id="116" name="【図書館】&#10;一人当たり面積該当値テキスト"/>
        <xdr:cNvSpPr txBox="1"/>
      </xdr:nvSpPr>
      <xdr:spPr>
        <a:xfrm>
          <a:off x="10515600"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107043</xdr:rowOff>
    </xdr:from>
    <xdr:to>
      <xdr:col>50</xdr:col>
      <xdr:colOff>165100</xdr:colOff>
      <xdr:row>39</xdr:row>
      <xdr:rowOff>37193</xdr:rowOff>
    </xdr:to>
    <xdr:sp macro="" textlink="">
      <xdr:nvSpPr>
        <xdr:cNvPr id="117" name="楕円 116"/>
        <xdr:cNvSpPr/>
      </xdr:nvSpPr>
      <xdr:spPr>
        <a:xfrm>
          <a:off x="958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157843</xdr:rowOff>
    </xdr:from>
    <xdr:to>
      <xdr:col>55</xdr:col>
      <xdr:colOff>0</xdr:colOff>
      <xdr:row>38</xdr:row>
      <xdr:rowOff>157843</xdr:rowOff>
    </xdr:to>
    <xdr:cxnSp macro="">
      <xdr:nvCxnSpPr>
        <xdr:cNvPr id="118" name="直線コネクタ 117"/>
        <xdr:cNvCxnSpPr/>
      </xdr:nvCxnSpPr>
      <xdr:spPr>
        <a:xfrm>
          <a:off x="9639300" y="6672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19"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0"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28320</xdr:rowOff>
    </xdr:from>
    <xdr:ext cx="469744" cy="259045"/>
    <xdr:sp macro="" textlink="">
      <xdr:nvSpPr>
        <xdr:cNvPr id="121" name="n_1mainValue【図書館】&#10;一人当たり面積"/>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22369</xdr:rowOff>
    </xdr:from>
    <xdr:ext cx="405111" cy="259045"/>
    <xdr:sp macro="" textlink="">
      <xdr:nvSpPr>
        <xdr:cNvPr id="149" name="【体育館・プール】&#10;有形固定資産減価償却率平均値テキスト"/>
        <xdr:cNvSpPr txBox="1"/>
      </xdr:nvSpPr>
      <xdr:spPr>
        <a:xfrm>
          <a:off x="4673600" y="1013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2" name="フローチャート: 判断 151"/>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93218</xdr:rowOff>
    </xdr:from>
    <xdr:to>
      <xdr:col>24</xdr:col>
      <xdr:colOff>114300</xdr:colOff>
      <xdr:row>64</xdr:row>
      <xdr:rowOff>23368</xdr:rowOff>
    </xdr:to>
    <xdr:sp macro="" textlink="">
      <xdr:nvSpPr>
        <xdr:cNvPr id="158" name="楕円 157"/>
        <xdr:cNvSpPr/>
      </xdr:nvSpPr>
      <xdr:spPr>
        <a:xfrm>
          <a:off x="45847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8145</xdr:rowOff>
    </xdr:from>
    <xdr:ext cx="405111" cy="259045"/>
    <xdr:sp macro="" textlink="">
      <xdr:nvSpPr>
        <xdr:cNvPr id="159" name="【体育館・プール】&#10;有形固定資産減価償却率該当値テキスト"/>
        <xdr:cNvSpPr txBox="1"/>
      </xdr:nvSpPr>
      <xdr:spPr>
        <a:xfrm>
          <a:off x="4673600" y="10809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141224</xdr:rowOff>
    </xdr:from>
    <xdr:to>
      <xdr:col>20</xdr:col>
      <xdr:colOff>38100</xdr:colOff>
      <xdr:row>64</xdr:row>
      <xdr:rowOff>71374</xdr:rowOff>
    </xdr:to>
    <xdr:sp macro="" textlink="">
      <xdr:nvSpPr>
        <xdr:cNvPr id="160" name="楕円 159"/>
        <xdr:cNvSpPr/>
      </xdr:nvSpPr>
      <xdr:spPr>
        <a:xfrm>
          <a:off x="3746500" y="1094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144018</xdr:rowOff>
    </xdr:from>
    <xdr:to>
      <xdr:col>24</xdr:col>
      <xdr:colOff>63500</xdr:colOff>
      <xdr:row>64</xdr:row>
      <xdr:rowOff>20574</xdr:rowOff>
    </xdr:to>
    <xdr:cxnSp macro="">
      <xdr:nvCxnSpPr>
        <xdr:cNvPr id="161" name="直線コネクタ 160"/>
        <xdr:cNvCxnSpPr/>
      </xdr:nvCxnSpPr>
      <xdr:spPr>
        <a:xfrm flipV="1">
          <a:off x="3797300" y="1094536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65041</xdr:rowOff>
    </xdr:from>
    <xdr:ext cx="405111" cy="259045"/>
    <xdr:sp macro="" textlink="">
      <xdr:nvSpPr>
        <xdr:cNvPr id="162" name="n_1aveValue【体育館・プール】&#10;有形固定資産減価償却率"/>
        <xdr:cNvSpPr txBox="1"/>
      </xdr:nvSpPr>
      <xdr:spPr>
        <a:xfrm>
          <a:off x="35820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63"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62501</xdr:rowOff>
    </xdr:from>
    <xdr:ext cx="405111" cy="259045"/>
    <xdr:sp macro="" textlink="">
      <xdr:nvSpPr>
        <xdr:cNvPr id="164" name="n_1mainValue【体育館・プール】&#10;有形固定資産減価償却率"/>
        <xdr:cNvSpPr txBox="1"/>
      </xdr:nvSpPr>
      <xdr:spPr>
        <a:xfrm>
          <a:off x="3582044" y="1103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191"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194" name="フローチャート: 判断 193"/>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0" name="楕円 199"/>
        <xdr:cNvSpPr/>
      </xdr:nvSpPr>
      <xdr:spPr>
        <a:xfrm>
          <a:off x="10426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144797</xdr:rowOff>
    </xdr:from>
    <xdr:ext cx="469744" cy="259045"/>
    <xdr:sp macro="" textlink="">
      <xdr:nvSpPr>
        <xdr:cNvPr id="201" name="【体育館・プール】&#10;一人当たり面積該当値テキスト"/>
        <xdr:cNvSpPr txBox="1"/>
      </xdr:nvSpPr>
      <xdr:spPr>
        <a:xfrm>
          <a:off x="10515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02" name="楕円 201"/>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45720</xdr:rowOff>
    </xdr:from>
    <xdr:to>
      <xdr:col>55</xdr:col>
      <xdr:colOff>0</xdr:colOff>
      <xdr:row>62</xdr:row>
      <xdr:rowOff>45720</xdr:rowOff>
    </xdr:to>
    <xdr:cxnSp macro="">
      <xdr:nvCxnSpPr>
        <xdr:cNvPr id="203" name="直線コネクタ 202"/>
        <xdr:cNvCxnSpPr/>
      </xdr:nvCxnSpPr>
      <xdr:spPr>
        <a:xfrm>
          <a:off x="9639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04"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05"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87647</xdr:rowOff>
    </xdr:from>
    <xdr:ext cx="469744" cy="259045"/>
    <xdr:sp macro="" textlink="">
      <xdr:nvSpPr>
        <xdr:cNvPr id="206" name="n_1main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145051</xdr:rowOff>
    </xdr:from>
    <xdr:ext cx="405111" cy="259045"/>
    <xdr:sp macro="" textlink="">
      <xdr:nvSpPr>
        <xdr:cNvPr id="234" name="【福祉施設】&#10;有形固定資産減価償却率平均値テキスト"/>
        <xdr:cNvSpPr txBox="1"/>
      </xdr:nvSpPr>
      <xdr:spPr>
        <a:xfrm>
          <a:off x="4673600" y="1386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37" name="フローチャート: 判断 236"/>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43" name="楕円 242"/>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44" name="【福祉施設】&#10;有形固定資産減価償却率該当値テキスト"/>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245" name="楕円 244"/>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82</xdr:row>
      <xdr:rowOff>163830</xdr:rowOff>
    </xdr:to>
    <xdr:cxnSp macro="">
      <xdr:nvCxnSpPr>
        <xdr:cNvPr id="246" name="直線コネクタ 245"/>
        <xdr:cNvCxnSpPr/>
      </xdr:nvCxnSpPr>
      <xdr:spPr>
        <a:xfrm flipV="1">
          <a:off x="3797300" y="141998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247" name="n_1aveValue【福祉施設】&#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48"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249" name="n_1mainValue【福祉施設】&#10;有形固定資産減価償却率"/>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78"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81" name="フローチャート: 判断 280"/>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120650</xdr:rowOff>
    </xdr:from>
    <xdr:to>
      <xdr:col>55</xdr:col>
      <xdr:colOff>50800</xdr:colOff>
      <xdr:row>86</xdr:row>
      <xdr:rowOff>50800</xdr:rowOff>
    </xdr:to>
    <xdr:sp macro="" textlink="">
      <xdr:nvSpPr>
        <xdr:cNvPr id="287" name="楕円 286"/>
        <xdr:cNvSpPr/>
      </xdr:nvSpPr>
      <xdr:spPr>
        <a:xfrm>
          <a:off x="10426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35577</xdr:rowOff>
    </xdr:from>
    <xdr:ext cx="469744" cy="259045"/>
    <xdr:sp macro="" textlink="">
      <xdr:nvSpPr>
        <xdr:cNvPr id="288" name="【福祉施設】&#10;一人当たり面積該当値テキスト"/>
        <xdr:cNvSpPr txBox="1"/>
      </xdr:nvSpPr>
      <xdr:spPr>
        <a:xfrm>
          <a:off x="10515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120650</xdr:rowOff>
    </xdr:from>
    <xdr:to>
      <xdr:col>50</xdr:col>
      <xdr:colOff>165100</xdr:colOff>
      <xdr:row>86</xdr:row>
      <xdr:rowOff>50800</xdr:rowOff>
    </xdr:to>
    <xdr:sp macro="" textlink="">
      <xdr:nvSpPr>
        <xdr:cNvPr id="289" name="楕円 288"/>
        <xdr:cNvSpPr/>
      </xdr:nvSpPr>
      <xdr:spPr>
        <a:xfrm>
          <a:off x="9588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0</xdr:rowOff>
    </xdr:from>
    <xdr:to>
      <xdr:col>55</xdr:col>
      <xdr:colOff>0</xdr:colOff>
      <xdr:row>86</xdr:row>
      <xdr:rowOff>0</xdr:rowOff>
    </xdr:to>
    <xdr:cxnSp macro="">
      <xdr:nvCxnSpPr>
        <xdr:cNvPr id="290" name="直線コネクタ 289"/>
        <xdr:cNvCxnSpPr/>
      </xdr:nvCxnSpPr>
      <xdr:spPr>
        <a:xfrm>
          <a:off x="9639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73677</xdr:rowOff>
    </xdr:from>
    <xdr:ext cx="469744" cy="259045"/>
    <xdr:sp macro="" textlink="">
      <xdr:nvSpPr>
        <xdr:cNvPr id="291" name="n_1ave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292"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41927</xdr:rowOff>
    </xdr:from>
    <xdr:ext cx="469744" cy="259045"/>
    <xdr:sp macro="" textlink="">
      <xdr:nvSpPr>
        <xdr:cNvPr id="293" name="n_1mainValue【福祉施設】&#10;一人当たり面積"/>
        <xdr:cNvSpPr txBox="1"/>
      </xdr:nvSpPr>
      <xdr:spPr>
        <a:xfrm>
          <a:off x="9391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55897</xdr:rowOff>
    </xdr:from>
    <xdr:ext cx="405111" cy="259045"/>
    <xdr:sp macro="" textlink="">
      <xdr:nvSpPr>
        <xdr:cNvPr id="323" name="【市民会館】&#10;有形固定資産減価償却率平均値テキスト"/>
        <xdr:cNvSpPr txBox="1"/>
      </xdr:nvSpPr>
      <xdr:spPr>
        <a:xfrm>
          <a:off x="4673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26" name="フローチャート: 判断 325"/>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23495</xdr:rowOff>
    </xdr:from>
    <xdr:to>
      <xdr:col>24</xdr:col>
      <xdr:colOff>114300</xdr:colOff>
      <xdr:row>107</xdr:row>
      <xdr:rowOff>125095</xdr:rowOff>
    </xdr:to>
    <xdr:sp macro="" textlink="">
      <xdr:nvSpPr>
        <xdr:cNvPr id="332" name="楕円 331"/>
        <xdr:cNvSpPr/>
      </xdr:nvSpPr>
      <xdr:spPr>
        <a:xfrm>
          <a:off x="45847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1922</xdr:rowOff>
    </xdr:from>
    <xdr:ext cx="405111" cy="259045"/>
    <xdr:sp macro="" textlink="">
      <xdr:nvSpPr>
        <xdr:cNvPr id="333" name="【市民会館】&#10;有形固定資産減価償却率該当値テキスト"/>
        <xdr:cNvSpPr txBox="1"/>
      </xdr:nvSpPr>
      <xdr:spPr>
        <a:xfrm>
          <a:off x="4673600"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59689</xdr:rowOff>
    </xdr:from>
    <xdr:to>
      <xdr:col>20</xdr:col>
      <xdr:colOff>38100</xdr:colOff>
      <xdr:row>107</xdr:row>
      <xdr:rowOff>161289</xdr:rowOff>
    </xdr:to>
    <xdr:sp macro="" textlink="">
      <xdr:nvSpPr>
        <xdr:cNvPr id="334" name="楕円 333"/>
        <xdr:cNvSpPr/>
      </xdr:nvSpPr>
      <xdr:spPr>
        <a:xfrm>
          <a:off x="3746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74295</xdr:rowOff>
    </xdr:from>
    <xdr:to>
      <xdr:col>24</xdr:col>
      <xdr:colOff>63500</xdr:colOff>
      <xdr:row>107</xdr:row>
      <xdr:rowOff>110489</xdr:rowOff>
    </xdr:to>
    <xdr:cxnSp macro="">
      <xdr:nvCxnSpPr>
        <xdr:cNvPr id="335" name="直線コネクタ 334"/>
        <xdr:cNvCxnSpPr/>
      </xdr:nvCxnSpPr>
      <xdr:spPr>
        <a:xfrm flipV="1">
          <a:off x="3797300" y="184194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25416</xdr:rowOff>
    </xdr:from>
    <xdr:ext cx="405111" cy="259045"/>
    <xdr:sp macro="" textlink="">
      <xdr:nvSpPr>
        <xdr:cNvPr id="336" name="n_1aveValue【市民会館】&#10;有形固定資産減価償却率"/>
        <xdr:cNvSpPr txBox="1"/>
      </xdr:nvSpPr>
      <xdr:spPr>
        <a:xfrm>
          <a:off x="35820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37"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152416</xdr:rowOff>
    </xdr:from>
    <xdr:ext cx="405111" cy="259045"/>
    <xdr:sp macro="" textlink="">
      <xdr:nvSpPr>
        <xdr:cNvPr id="338" name="n_1mainValue【市民会館】&#10;有形固定資産減価償却率"/>
        <xdr:cNvSpPr txBox="1"/>
      </xdr:nvSpPr>
      <xdr:spPr>
        <a:xfrm>
          <a:off x="35820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67" name="【市民会館】&#10;一人当たり面積平均値テキスト"/>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376" name="楕円 375"/>
        <xdr:cNvSpPr/>
      </xdr:nvSpPr>
      <xdr:spPr>
        <a:xfrm>
          <a:off x="10426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41927</xdr:rowOff>
    </xdr:from>
    <xdr:ext cx="469744" cy="259045"/>
    <xdr:sp macro="" textlink="">
      <xdr:nvSpPr>
        <xdr:cNvPr id="377" name="【市民会館】&#10;一人当たり面積該当値テキスト"/>
        <xdr:cNvSpPr txBox="1"/>
      </xdr:nvSpPr>
      <xdr:spPr>
        <a:xfrm>
          <a:off x="10515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63500</xdr:rowOff>
    </xdr:from>
    <xdr:to>
      <xdr:col>50</xdr:col>
      <xdr:colOff>165100</xdr:colOff>
      <xdr:row>106</xdr:row>
      <xdr:rowOff>165100</xdr:rowOff>
    </xdr:to>
    <xdr:sp macro="" textlink="">
      <xdr:nvSpPr>
        <xdr:cNvPr id="378" name="楕円 377"/>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106</xdr:row>
      <xdr:rowOff>114300</xdr:rowOff>
    </xdr:to>
    <xdr:cxnSp macro="">
      <xdr:nvCxnSpPr>
        <xdr:cNvPr id="379" name="直線コネクタ 378"/>
        <xdr:cNvCxnSpPr/>
      </xdr:nvCxnSpPr>
      <xdr:spPr>
        <a:xfrm>
          <a:off x="9639300" y="1828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6366</xdr:rowOff>
    </xdr:from>
    <xdr:ext cx="469744" cy="259045"/>
    <xdr:sp macro="" textlink="">
      <xdr:nvSpPr>
        <xdr:cNvPr id="380" name="n_1ave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156227</xdr:rowOff>
    </xdr:from>
    <xdr:ext cx="469744" cy="259045"/>
    <xdr:sp macro="" textlink="">
      <xdr:nvSpPr>
        <xdr:cNvPr id="382" name="n_1mainValue【市民会館】&#10;一人当たり面積"/>
        <xdr:cNvSpPr txBox="1"/>
      </xdr:nvSpPr>
      <xdr:spPr>
        <a:xfrm>
          <a:off x="9391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12"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5" name="フローチャート: 判断 414"/>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52070</xdr:rowOff>
    </xdr:from>
    <xdr:to>
      <xdr:col>85</xdr:col>
      <xdr:colOff>177800</xdr:colOff>
      <xdr:row>37</xdr:row>
      <xdr:rowOff>153670</xdr:rowOff>
    </xdr:to>
    <xdr:sp macro="" textlink="">
      <xdr:nvSpPr>
        <xdr:cNvPr id="421" name="楕円 420"/>
        <xdr:cNvSpPr/>
      </xdr:nvSpPr>
      <xdr:spPr>
        <a:xfrm>
          <a:off x="16268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74947</xdr:rowOff>
    </xdr:from>
    <xdr:ext cx="405111" cy="259045"/>
    <xdr:sp macro="" textlink="">
      <xdr:nvSpPr>
        <xdr:cNvPr id="422" name="【一般廃棄物処理施設】&#10;有形固定資産減価償却率該当値テキスト"/>
        <xdr:cNvSpPr txBox="1"/>
      </xdr:nvSpPr>
      <xdr:spPr>
        <a:xfrm>
          <a:off x="16357600"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423" name="楕円 422"/>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102870</xdr:rowOff>
    </xdr:from>
    <xdr:to>
      <xdr:col>85</xdr:col>
      <xdr:colOff>127000</xdr:colOff>
      <xdr:row>37</xdr:row>
      <xdr:rowOff>133350</xdr:rowOff>
    </xdr:to>
    <xdr:cxnSp macro="">
      <xdr:nvCxnSpPr>
        <xdr:cNvPr id="424" name="直線コネクタ 423"/>
        <xdr:cNvCxnSpPr/>
      </xdr:nvCxnSpPr>
      <xdr:spPr>
        <a:xfrm flipV="1">
          <a:off x="15481300" y="6446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25"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26"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29227</xdr:rowOff>
    </xdr:from>
    <xdr:ext cx="405111" cy="259045"/>
    <xdr:sp macro="" textlink="">
      <xdr:nvSpPr>
        <xdr:cNvPr id="427" name="n_1mainValue【一般廃棄物処理施設】&#10;有形固定資産減価償却率"/>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56"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59" name="フローチャート: 判断 458"/>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125527</xdr:rowOff>
    </xdr:from>
    <xdr:to>
      <xdr:col>116</xdr:col>
      <xdr:colOff>114300</xdr:colOff>
      <xdr:row>34</xdr:row>
      <xdr:rowOff>55677</xdr:rowOff>
    </xdr:to>
    <xdr:sp macro="" textlink="">
      <xdr:nvSpPr>
        <xdr:cNvPr id="465" name="楕円 464"/>
        <xdr:cNvSpPr/>
      </xdr:nvSpPr>
      <xdr:spPr>
        <a:xfrm>
          <a:off x="22110700" y="578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148404</xdr:rowOff>
    </xdr:from>
    <xdr:ext cx="599010" cy="259045"/>
    <xdr:sp macro="" textlink="">
      <xdr:nvSpPr>
        <xdr:cNvPr id="466" name="【一般廃棄物処理施設】&#10;一人当たり有形固定資産（償却資産）額該当値テキスト"/>
        <xdr:cNvSpPr txBox="1"/>
      </xdr:nvSpPr>
      <xdr:spPr>
        <a:xfrm>
          <a:off x="22199600" y="563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134010</xdr:rowOff>
    </xdr:from>
    <xdr:to>
      <xdr:col>112</xdr:col>
      <xdr:colOff>38100</xdr:colOff>
      <xdr:row>34</xdr:row>
      <xdr:rowOff>64160</xdr:rowOff>
    </xdr:to>
    <xdr:sp macro="" textlink="">
      <xdr:nvSpPr>
        <xdr:cNvPr id="467" name="楕円 466"/>
        <xdr:cNvSpPr/>
      </xdr:nvSpPr>
      <xdr:spPr>
        <a:xfrm>
          <a:off x="21272500" y="57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4877</xdr:rowOff>
    </xdr:from>
    <xdr:to>
      <xdr:col>116</xdr:col>
      <xdr:colOff>63500</xdr:colOff>
      <xdr:row>34</xdr:row>
      <xdr:rowOff>13360</xdr:rowOff>
    </xdr:to>
    <xdr:cxnSp macro="">
      <xdr:nvCxnSpPr>
        <xdr:cNvPr id="468" name="直線コネクタ 467"/>
        <xdr:cNvCxnSpPr/>
      </xdr:nvCxnSpPr>
      <xdr:spPr>
        <a:xfrm flipV="1">
          <a:off x="21323300" y="5834177"/>
          <a:ext cx="838200" cy="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1553</xdr:rowOff>
    </xdr:from>
    <xdr:ext cx="534377" cy="259045"/>
    <xdr:sp macro="" textlink="">
      <xdr:nvSpPr>
        <xdr:cNvPr id="469" name="n_1aveValue【一般廃棄物処理施設】&#10;一人当たり有形固定資産（償却資産）額"/>
        <xdr:cNvSpPr txBox="1"/>
      </xdr:nvSpPr>
      <xdr:spPr>
        <a:xfrm>
          <a:off x="2104341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70"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80687</xdr:rowOff>
    </xdr:from>
    <xdr:ext cx="599010" cy="259045"/>
    <xdr:sp macro="" textlink="">
      <xdr:nvSpPr>
        <xdr:cNvPr id="471" name="n_1mainValue【一般廃棄物処理施設】&#10;一人当たり有形固定資産（償却資産）額"/>
        <xdr:cNvSpPr txBox="1"/>
      </xdr:nvSpPr>
      <xdr:spPr>
        <a:xfrm>
          <a:off x="21011095" y="556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98" name="直線コネクタ 49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9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00" name="直線コネクタ 49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0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02" name="直線コネクタ 50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503"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04" name="フローチャート: 判断 50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5" name="フローチャート: 判断 50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06" name="フローチャート: 判断 50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117384</xdr:rowOff>
    </xdr:from>
    <xdr:to>
      <xdr:col>85</xdr:col>
      <xdr:colOff>177800</xdr:colOff>
      <xdr:row>58</xdr:row>
      <xdr:rowOff>47534</xdr:rowOff>
    </xdr:to>
    <xdr:sp macro="" textlink="">
      <xdr:nvSpPr>
        <xdr:cNvPr id="512" name="楕円 511"/>
        <xdr:cNvSpPr/>
      </xdr:nvSpPr>
      <xdr:spPr>
        <a:xfrm>
          <a:off x="162687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140261</xdr:rowOff>
    </xdr:from>
    <xdr:ext cx="405111" cy="259045"/>
    <xdr:sp macro="" textlink="">
      <xdr:nvSpPr>
        <xdr:cNvPr id="513" name="【保健センター・保健所】&#10;有形固定資産減価償却率該当値テキスト"/>
        <xdr:cNvSpPr txBox="1"/>
      </xdr:nvSpPr>
      <xdr:spPr>
        <a:xfrm>
          <a:off x="16357600" y="974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14515</xdr:rowOff>
    </xdr:from>
    <xdr:to>
      <xdr:col>81</xdr:col>
      <xdr:colOff>101600</xdr:colOff>
      <xdr:row>58</xdr:row>
      <xdr:rowOff>116115</xdr:rowOff>
    </xdr:to>
    <xdr:sp macro="" textlink="">
      <xdr:nvSpPr>
        <xdr:cNvPr id="514" name="楕円 513"/>
        <xdr:cNvSpPr/>
      </xdr:nvSpPr>
      <xdr:spPr>
        <a:xfrm>
          <a:off x="15430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168184</xdr:rowOff>
    </xdr:from>
    <xdr:to>
      <xdr:col>85</xdr:col>
      <xdr:colOff>127000</xdr:colOff>
      <xdr:row>58</xdr:row>
      <xdr:rowOff>65315</xdr:rowOff>
    </xdr:to>
    <xdr:cxnSp macro="">
      <xdr:nvCxnSpPr>
        <xdr:cNvPr id="515" name="直線コネクタ 514"/>
        <xdr:cNvCxnSpPr/>
      </xdr:nvCxnSpPr>
      <xdr:spPr>
        <a:xfrm flipV="1">
          <a:off x="15481300" y="994083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16"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17"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132642</xdr:rowOff>
    </xdr:from>
    <xdr:ext cx="405111" cy="259045"/>
    <xdr:sp macro="" textlink="">
      <xdr:nvSpPr>
        <xdr:cNvPr id="518" name="n_1mainValue【保健センター・保健所】&#10;有形固定資産減価償却率"/>
        <xdr:cNvSpPr txBox="1"/>
      </xdr:nvSpPr>
      <xdr:spPr>
        <a:xfrm>
          <a:off x="152660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42" name="直線コネクタ 54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6" name="直線コネクタ 54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47"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8" name="フローチャート: 判断 54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9" name="フローチャート: 判断 548"/>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50" name="フローチャート: 判断 549"/>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556" name="楕円 555"/>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41927</xdr:rowOff>
    </xdr:from>
    <xdr:ext cx="469744" cy="259045"/>
    <xdr:sp macro="" textlink="">
      <xdr:nvSpPr>
        <xdr:cNvPr id="557" name="【保健センター・保健所】&#10;一人当たり面積該当値テキスト"/>
        <xdr:cNvSpPr txBox="1"/>
      </xdr:nvSpPr>
      <xdr:spPr>
        <a:xfrm>
          <a:off x="221996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558" name="楕円 557"/>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114300</xdr:rowOff>
    </xdr:from>
    <xdr:to>
      <xdr:col>116</xdr:col>
      <xdr:colOff>63500</xdr:colOff>
      <xdr:row>61</xdr:row>
      <xdr:rowOff>114300</xdr:rowOff>
    </xdr:to>
    <xdr:cxnSp macro="">
      <xdr:nvCxnSpPr>
        <xdr:cNvPr id="559" name="直線コネクタ 558"/>
        <xdr:cNvCxnSpPr/>
      </xdr:nvCxnSpPr>
      <xdr:spPr>
        <a:xfrm>
          <a:off x="21323300" y="1057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3827</xdr:rowOff>
    </xdr:from>
    <xdr:ext cx="469744" cy="259045"/>
    <xdr:sp macro="" textlink="">
      <xdr:nvSpPr>
        <xdr:cNvPr id="560" name="n_1aveValue【保健センター・保健所】&#10;一人当たり面積"/>
        <xdr:cNvSpPr txBox="1"/>
      </xdr:nvSpPr>
      <xdr:spPr>
        <a:xfrm>
          <a:off x="21075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61"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10177</xdr:rowOff>
    </xdr:from>
    <xdr:ext cx="469744" cy="259045"/>
    <xdr:sp macro="" textlink="">
      <xdr:nvSpPr>
        <xdr:cNvPr id="562" name="n_1mainValue【保健センター・保健所】&#10;一人当たり面積"/>
        <xdr:cNvSpPr txBox="1"/>
      </xdr:nvSpPr>
      <xdr:spPr>
        <a:xfrm>
          <a:off x="210757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5" name="直線コネクタ 584"/>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6"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7" name="直線コネクタ 586"/>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8"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9" name="直線コネクタ 588"/>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590"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1" name="フローチャート: 判断 590"/>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92" name="フローチャート: 判断 591"/>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3" name="フローチャート: 判断 59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599" name="楕円 598"/>
        <xdr:cNvSpPr/>
      </xdr:nvSpPr>
      <xdr:spPr>
        <a:xfrm>
          <a:off x="16268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101616</xdr:rowOff>
    </xdr:from>
    <xdr:ext cx="405111" cy="259045"/>
    <xdr:sp macro="" textlink="">
      <xdr:nvSpPr>
        <xdr:cNvPr id="600" name="【消防施設】&#10;有形固定資産減価償却率該当値テキスト"/>
        <xdr:cNvSpPr txBox="1"/>
      </xdr:nvSpPr>
      <xdr:spPr>
        <a:xfrm>
          <a:off x="16357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103887</xdr:rowOff>
    </xdr:from>
    <xdr:to>
      <xdr:col>81</xdr:col>
      <xdr:colOff>101600</xdr:colOff>
      <xdr:row>81</xdr:row>
      <xdr:rowOff>34037</xdr:rowOff>
    </xdr:to>
    <xdr:sp macro="" textlink="">
      <xdr:nvSpPr>
        <xdr:cNvPr id="601" name="楕円 600"/>
        <xdr:cNvSpPr/>
      </xdr:nvSpPr>
      <xdr:spPr>
        <a:xfrm>
          <a:off x="15430500" y="138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129539</xdr:rowOff>
    </xdr:from>
    <xdr:to>
      <xdr:col>85</xdr:col>
      <xdr:colOff>127000</xdr:colOff>
      <xdr:row>80</xdr:row>
      <xdr:rowOff>154687</xdr:rowOff>
    </xdr:to>
    <xdr:cxnSp macro="">
      <xdr:nvCxnSpPr>
        <xdr:cNvPr id="602" name="直線コネクタ 601"/>
        <xdr:cNvCxnSpPr/>
      </xdr:nvCxnSpPr>
      <xdr:spPr>
        <a:xfrm flipV="1">
          <a:off x="15481300" y="13845539"/>
          <a:ext cx="8382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603" name="n_1ave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04"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50564</xdr:rowOff>
    </xdr:from>
    <xdr:ext cx="405111" cy="259045"/>
    <xdr:sp macro="" textlink="">
      <xdr:nvSpPr>
        <xdr:cNvPr id="605" name="n_1mainValue【消防施設】&#10;有形固定資産減価償却率"/>
        <xdr:cNvSpPr txBox="1"/>
      </xdr:nvSpPr>
      <xdr:spPr>
        <a:xfrm>
          <a:off x="152660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6" name="直線コネクタ 6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7" name="テキスト ボックス 6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8" name="直線コネクタ 6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9" name="テキスト ボックス 6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0" name="直線コネクタ 6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1" name="テキスト ボックス 6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2" name="直線コネクタ 6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3" name="テキスト ボックス 6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4" name="直線コネクタ 6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5" name="テキスト ボックス 6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6" name="直線コネクタ 6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7" name="テキスト ボックス 6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31" name="直線コネクタ 630"/>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32"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33" name="直線コネクタ 632"/>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34"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5" name="直線コネクタ 63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59163</xdr:rowOff>
    </xdr:from>
    <xdr:ext cx="469744" cy="259045"/>
    <xdr:sp macro="" textlink="">
      <xdr:nvSpPr>
        <xdr:cNvPr id="636" name="【消防施設】&#10;一人当たり面積平均値テキスト"/>
        <xdr:cNvSpPr txBox="1"/>
      </xdr:nvSpPr>
      <xdr:spPr>
        <a:xfrm>
          <a:off x="22199600" y="1394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7" name="フローチャート: 判断 636"/>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8" name="フローチャート: 判断 63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39" name="フローチャート: 判断 638"/>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142421</xdr:rowOff>
    </xdr:from>
    <xdr:to>
      <xdr:col>116</xdr:col>
      <xdr:colOff>114300</xdr:colOff>
      <xdr:row>86</xdr:row>
      <xdr:rowOff>72571</xdr:rowOff>
    </xdr:to>
    <xdr:sp macro="" textlink="">
      <xdr:nvSpPr>
        <xdr:cNvPr id="645" name="楕円 644"/>
        <xdr:cNvSpPr/>
      </xdr:nvSpPr>
      <xdr:spPr>
        <a:xfrm>
          <a:off x="221107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57348</xdr:rowOff>
    </xdr:from>
    <xdr:ext cx="469744" cy="259045"/>
    <xdr:sp macro="" textlink="">
      <xdr:nvSpPr>
        <xdr:cNvPr id="646" name="【消防施設】&#10;一人当たり面積該当値テキスト"/>
        <xdr:cNvSpPr txBox="1"/>
      </xdr:nvSpPr>
      <xdr:spPr>
        <a:xfrm>
          <a:off x="22199600" y="1463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142421</xdr:rowOff>
    </xdr:from>
    <xdr:to>
      <xdr:col>112</xdr:col>
      <xdr:colOff>38100</xdr:colOff>
      <xdr:row>86</xdr:row>
      <xdr:rowOff>72571</xdr:rowOff>
    </xdr:to>
    <xdr:sp macro="" textlink="">
      <xdr:nvSpPr>
        <xdr:cNvPr id="647" name="楕円 646"/>
        <xdr:cNvSpPr/>
      </xdr:nvSpPr>
      <xdr:spPr>
        <a:xfrm>
          <a:off x="21272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21771</xdr:rowOff>
    </xdr:from>
    <xdr:to>
      <xdr:col>116</xdr:col>
      <xdr:colOff>63500</xdr:colOff>
      <xdr:row>86</xdr:row>
      <xdr:rowOff>21771</xdr:rowOff>
    </xdr:to>
    <xdr:cxnSp macro="">
      <xdr:nvCxnSpPr>
        <xdr:cNvPr id="648" name="直線コネクタ 647"/>
        <xdr:cNvCxnSpPr/>
      </xdr:nvCxnSpPr>
      <xdr:spPr>
        <a:xfrm>
          <a:off x="21323300" y="14766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170741</xdr:rowOff>
    </xdr:from>
    <xdr:ext cx="469744" cy="259045"/>
    <xdr:sp macro="" textlink="">
      <xdr:nvSpPr>
        <xdr:cNvPr id="649"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50"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63698</xdr:rowOff>
    </xdr:from>
    <xdr:ext cx="469744" cy="259045"/>
    <xdr:sp macro="" textlink="">
      <xdr:nvSpPr>
        <xdr:cNvPr id="651" name="n_1mainValue【消防施設】&#10;一人当たり面積"/>
        <xdr:cNvSpPr txBox="1"/>
      </xdr:nvSpPr>
      <xdr:spPr>
        <a:xfrm>
          <a:off x="21075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2" name="テキスト ボックス 6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2" name="テキスト ボックス 6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76" name="直線コネクタ 675"/>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8" name="直線コネクタ 67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9"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80" name="直線コネクタ 679"/>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681"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82" name="フローチャート: 判断 681"/>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83" name="フローチャート: 判断 682"/>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84" name="フローチャート: 判断 683"/>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690" name="楕円 689"/>
        <xdr:cNvSpPr/>
      </xdr:nvSpPr>
      <xdr:spPr>
        <a:xfrm>
          <a:off x="162687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53991</xdr:rowOff>
    </xdr:from>
    <xdr:ext cx="405111" cy="259045"/>
    <xdr:sp macro="" textlink="">
      <xdr:nvSpPr>
        <xdr:cNvPr id="691" name="【庁舎】&#10;有形固定資産減価償却率該当値テキスト"/>
        <xdr:cNvSpPr txBox="1"/>
      </xdr:nvSpPr>
      <xdr:spPr>
        <a:xfrm>
          <a:off x="16357600"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86361</xdr:rowOff>
    </xdr:from>
    <xdr:to>
      <xdr:col>81</xdr:col>
      <xdr:colOff>101600</xdr:colOff>
      <xdr:row>105</xdr:row>
      <xdr:rowOff>16511</xdr:rowOff>
    </xdr:to>
    <xdr:sp macro="" textlink="">
      <xdr:nvSpPr>
        <xdr:cNvPr id="692" name="楕円 691"/>
        <xdr:cNvSpPr/>
      </xdr:nvSpPr>
      <xdr:spPr>
        <a:xfrm>
          <a:off x="15430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81914</xdr:rowOff>
    </xdr:from>
    <xdr:to>
      <xdr:col>85</xdr:col>
      <xdr:colOff>127000</xdr:colOff>
      <xdr:row>104</xdr:row>
      <xdr:rowOff>137161</xdr:rowOff>
    </xdr:to>
    <xdr:cxnSp macro="">
      <xdr:nvCxnSpPr>
        <xdr:cNvPr id="693" name="直線コネクタ 692"/>
        <xdr:cNvCxnSpPr/>
      </xdr:nvCxnSpPr>
      <xdr:spPr>
        <a:xfrm flipV="1">
          <a:off x="15481300" y="17912714"/>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80027</xdr:rowOff>
    </xdr:from>
    <xdr:ext cx="405111" cy="259045"/>
    <xdr:sp macro="" textlink="">
      <xdr:nvSpPr>
        <xdr:cNvPr id="694"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95"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33038</xdr:rowOff>
    </xdr:from>
    <xdr:ext cx="405111" cy="259045"/>
    <xdr:sp macro="" textlink="">
      <xdr:nvSpPr>
        <xdr:cNvPr id="696" name="n_1mainValue【庁舎】&#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8" name="直線コネクタ 717"/>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21"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22" name="直線コネクタ 721"/>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23" name="【庁舎】&#10;一人当たり面積平均値テキスト"/>
        <xdr:cNvSpPr txBox="1"/>
      </xdr:nvSpPr>
      <xdr:spPr>
        <a:xfrm>
          <a:off x="22199600" y="1780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4" name="フローチャート: 判断 723"/>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5" name="フローチャート: 判断 724"/>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26" name="フローチャート: 判断 725"/>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732" name="楕円 731"/>
        <xdr:cNvSpPr/>
      </xdr:nvSpPr>
      <xdr:spPr>
        <a:xfrm>
          <a:off x="221107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97553</xdr:rowOff>
    </xdr:from>
    <xdr:ext cx="469744" cy="259045"/>
    <xdr:sp macro="" textlink="">
      <xdr:nvSpPr>
        <xdr:cNvPr id="733" name="【庁舎】&#10;一人当たり面積該当値テキスト"/>
        <xdr:cNvSpPr txBox="1"/>
      </xdr:nvSpPr>
      <xdr:spPr>
        <a:xfrm>
          <a:off x="22199600"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114554</xdr:rowOff>
    </xdr:from>
    <xdr:to>
      <xdr:col>112</xdr:col>
      <xdr:colOff>38100</xdr:colOff>
      <xdr:row>106</xdr:row>
      <xdr:rowOff>44704</xdr:rowOff>
    </xdr:to>
    <xdr:sp macro="" textlink="">
      <xdr:nvSpPr>
        <xdr:cNvPr id="734" name="楕円 733"/>
        <xdr:cNvSpPr/>
      </xdr:nvSpPr>
      <xdr:spPr>
        <a:xfrm>
          <a:off x="21272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165354</xdr:rowOff>
    </xdr:from>
    <xdr:to>
      <xdr:col>116</xdr:col>
      <xdr:colOff>63500</xdr:colOff>
      <xdr:row>105</xdr:row>
      <xdr:rowOff>169926</xdr:rowOff>
    </xdr:to>
    <xdr:cxnSp macro="">
      <xdr:nvCxnSpPr>
        <xdr:cNvPr id="735" name="直線コネクタ 734"/>
        <xdr:cNvCxnSpPr/>
      </xdr:nvCxnSpPr>
      <xdr:spPr>
        <a:xfrm>
          <a:off x="21323300" y="18167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31514</xdr:rowOff>
    </xdr:from>
    <xdr:ext cx="469744" cy="259045"/>
    <xdr:sp macro="" textlink="">
      <xdr:nvSpPr>
        <xdr:cNvPr id="736" name="n_1aveValue【庁舎】&#10;一人当たり面積"/>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37"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35831</xdr:rowOff>
    </xdr:from>
    <xdr:ext cx="469744" cy="259045"/>
    <xdr:sp macro="" textlink="">
      <xdr:nvSpPr>
        <xdr:cNvPr id="738" name="n_1mainValue【庁舎】&#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市民会館については、八王子駅南口再開発に合わせて整備を行うことで、市民会館（オリンパスホール八王子）を平成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年に開館した。また、体育館については、平成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年にＰＦＩ手法を使い総合体育館（エスフォルタアリーナ八王子）を新築するとともに平成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年に既存の富士森体育館の大規模改修工事を実施したことにより、有形固定資産減価償却率が低くなっている。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563,178
550,959
186.38
194,691,523
190,648,275
3,532,060
107,312,792
128,967,944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と同値になった</a:t>
          </a:r>
          <a:r>
            <a:rPr kumimoji="1" lang="ja-JP" altLang="ja-JP" sz="1100">
              <a:solidFill>
                <a:schemeClr val="dk1"/>
              </a:solidFill>
              <a:effectLst/>
              <a:latin typeface="+mn-lt"/>
              <a:ea typeface="+mn-ea"/>
              <a:cs typeface="+mn-cs"/>
            </a:rPr>
            <a:t>。これは、基準財政需要額において、単位費用の増により社会福祉費が、臨時財政対策債償還費の増により公債費が、それぞれ増になったものの、基準財政収入額において、</a:t>
          </a:r>
          <a:r>
            <a:rPr kumimoji="1" lang="ja-JP" altLang="en-US" sz="1100">
              <a:solidFill>
                <a:schemeClr val="dk1"/>
              </a:solidFill>
              <a:effectLst/>
              <a:latin typeface="+mn-lt"/>
              <a:ea typeface="+mn-ea"/>
              <a:cs typeface="+mn-cs"/>
            </a:rPr>
            <a:t>基準税額</a:t>
          </a:r>
          <a:r>
            <a:rPr kumimoji="1" lang="ja-JP" altLang="ja-JP" sz="1100">
              <a:solidFill>
                <a:schemeClr val="dk1"/>
              </a:solidFill>
              <a:effectLst/>
              <a:latin typeface="+mn-lt"/>
              <a:ea typeface="+mn-ea"/>
              <a:cs typeface="+mn-cs"/>
            </a:rPr>
            <a:t>の増により</a:t>
          </a:r>
          <a:r>
            <a:rPr kumimoji="1" lang="ja-JP" altLang="en-US" sz="1100">
              <a:solidFill>
                <a:schemeClr val="dk1"/>
              </a:solidFill>
              <a:effectLst/>
              <a:latin typeface="+mn-lt"/>
              <a:ea typeface="+mn-ea"/>
              <a:cs typeface="+mn-cs"/>
            </a:rPr>
            <a:t>市町村民税（所得割）</a:t>
          </a:r>
          <a:r>
            <a:rPr kumimoji="1" lang="ja-JP" altLang="ja-JP" sz="1100">
              <a:solidFill>
                <a:schemeClr val="dk1"/>
              </a:solidFill>
              <a:effectLst/>
              <a:latin typeface="+mn-lt"/>
              <a:ea typeface="+mn-ea"/>
              <a:cs typeface="+mn-cs"/>
            </a:rPr>
            <a:t>が増になったことによるものである。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59972</xdr:rowOff>
    </xdr:to>
    <xdr:cxnSp macro="">
      <xdr:nvCxnSpPr>
        <xdr:cNvPr id="69" name="直線コネクタ 68"/>
        <xdr:cNvCxnSpPr/>
      </xdr:nvCxnSpPr>
      <xdr:spPr>
        <a:xfrm>
          <a:off x="4114800" y="691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73378</xdr:rowOff>
    </xdr:to>
    <xdr:cxnSp macro="">
      <xdr:nvCxnSpPr>
        <xdr:cNvPr id="72" name="直線コネクタ 71"/>
        <xdr:cNvCxnSpPr/>
      </xdr:nvCxnSpPr>
      <xdr:spPr>
        <a:xfrm flipV="1">
          <a:off x="3225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73378</xdr:rowOff>
    </xdr:from>
    <xdr:to>
      <xdr:col>15</xdr:col>
      <xdr:colOff>82550</xdr:colOff>
      <xdr:row>40</xdr:row>
      <xdr:rowOff>86783</xdr:rowOff>
    </xdr:to>
    <xdr:cxnSp macro="">
      <xdr:nvCxnSpPr>
        <xdr:cNvPr id="75" name="直線コネクタ 74"/>
        <xdr:cNvCxnSpPr/>
      </xdr:nvCxnSpPr>
      <xdr:spPr>
        <a:xfrm flipV="1">
          <a:off x="2336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100189</xdr:rowOff>
    </xdr:to>
    <xdr:cxnSp macro="">
      <xdr:nvCxnSpPr>
        <xdr:cNvPr id="78" name="直線コネクタ 77"/>
        <xdr:cNvCxnSpPr/>
      </xdr:nvCxnSpPr>
      <xdr:spPr>
        <a:xfrm flipV="1">
          <a:off x="1447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22578</xdr:rowOff>
    </xdr:from>
    <xdr:to>
      <xdr:col>15</xdr:col>
      <xdr:colOff>133350</xdr:colOff>
      <xdr:row>40</xdr:row>
      <xdr:rowOff>124178</xdr:rowOff>
    </xdr:to>
    <xdr:sp macro="" textlink="">
      <xdr:nvSpPr>
        <xdr:cNvPr id="92" name="楕円 91"/>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134355</xdr:rowOff>
    </xdr:from>
    <xdr:ext cx="762000" cy="259045"/>
    <xdr:sp macro="" textlink="">
      <xdr:nvSpPr>
        <xdr:cNvPr id="93" name="テキスト ボックス 92"/>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民間保育所運営経費</a:t>
          </a:r>
          <a:r>
            <a:rPr kumimoji="1" lang="ja-JP" altLang="ja-JP" sz="1100">
              <a:solidFill>
                <a:schemeClr val="dk1"/>
              </a:solidFill>
              <a:effectLst/>
              <a:latin typeface="+mn-lt"/>
              <a:ea typeface="+mn-ea"/>
              <a:cs typeface="+mn-cs"/>
            </a:rPr>
            <a:t>の増などにより扶助費が、</a:t>
          </a:r>
          <a:r>
            <a:rPr kumimoji="1" lang="ja-JP" altLang="en-US" sz="1100">
              <a:solidFill>
                <a:schemeClr val="dk1"/>
              </a:solidFill>
              <a:effectLst/>
              <a:latin typeface="+mn-lt"/>
              <a:ea typeface="+mn-ea"/>
              <a:cs typeface="+mn-cs"/>
            </a:rPr>
            <a:t>情報基盤システムのセキュリティ強化に係る経費の増などにより物件</a:t>
          </a:r>
          <a:r>
            <a:rPr kumimoji="1" lang="ja-JP" altLang="ja-JP" sz="1100">
              <a:solidFill>
                <a:schemeClr val="dk1"/>
              </a:solidFill>
              <a:effectLst/>
              <a:latin typeface="+mn-lt"/>
              <a:ea typeface="+mn-ea"/>
              <a:cs typeface="+mn-cs"/>
            </a:rPr>
            <a:t>費が、それぞれ増になった一方、</a:t>
          </a:r>
          <a:r>
            <a:rPr kumimoji="1" lang="ja-JP" altLang="en-US" sz="1100">
              <a:solidFill>
                <a:schemeClr val="dk1"/>
              </a:solidFill>
              <a:effectLst/>
              <a:latin typeface="+mn-lt"/>
              <a:ea typeface="+mn-ea"/>
              <a:cs typeface="+mn-cs"/>
            </a:rPr>
            <a:t>株式等譲渡所得割交付金等税外収入</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により経常一般財源が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になったことによるものである。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64</xdr:row>
      <xdr:rowOff>5588</xdr:rowOff>
    </xdr:to>
    <xdr:cxnSp macro="">
      <xdr:nvCxnSpPr>
        <xdr:cNvPr id="130" name="直線コネクタ 129"/>
        <xdr:cNvCxnSpPr/>
      </xdr:nvCxnSpPr>
      <xdr:spPr>
        <a:xfrm flipV="1">
          <a:off x="4114800" y="109590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64</xdr:row>
      <xdr:rowOff>5588</xdr:rowOff>
    </xdr:to>
    <xdr:cxnSp macro="">
      <xdr:nvCxnSpPr>
        <xdr:cNvPr id="133" name="直線コネクタ 132"/>
        <xdr:cNvCxnSpPr/>
      </xdr:nvCxnSpPr>
      <xdr:spPr>
        <a:xfrm>
          <a:off x="3225800" y="1074674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94996</xdr:rowOff>
    </xdr:to>
    <xdr:cxnSp macro="">
      <xdr:nvCxnSpPr>
        <xdr:cNvPr id="136" name="直線コネクタ 135"/>
        <xdr:cNvCxnSpPr/>
      </xdr:nvCxnSpPr>
      <xdr:spPr>
        <a:xfrm flipV="1">
          <a:off x="2336800" y="1074674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38" name="テキスト ボックス 13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51562</xdr:rowOff>
    </xdr:from>
    <xdr:to>
      <xdr:col>11</xdr:col>
      <xdr:colOff>31750</xdr:colOff>
      <xdr:row>63</xdr:row>
      <xdr:rowOff>94996</xdr:rowOff>
    </xdr:to>
    <xdr:cxnSp macro="">
      <xdr:nvCxnSpPr>
        <xdr:cNvPr id="139" name="直線コネクタ 138"/>
        <xdr:cNvCxnSpPr/>
      </xdr:nvCxnSpPr>
      <xdr:spPr>
        <a:xfrm>
          <a:off x="1447800" y="1085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41" name="テキスト ボックス 140"/>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42" name="フローチャート: 判断 141"/>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43" name="テキスト ボックス 142"/>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49" name="楕円 148"/>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123461</xdr:rowOff>
    </xdr:from>
    <xdr:ext cx="762000" cy="259045"/>
    <xdr:sp macro="" textlink="">
      <xdr:nvSpPr>
        <xdr:cNvPr id="150" name="財政構造の弾力性該当値テキスト"/>
        <xdr:cNvSpPr txBox="1"/>
      </xdr:nvSpPr>
      <xdr:spPr>
        <a:xfrm>
          <a:off x="50419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1" name="楕円 150"/>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66565</xdr:rowOff>
    </xdr:from>
    <xdr:ext cx="736600" cy="259045"/>
    <xdr:sp macro="" textlink="">
      <xdr:nvSpPr>
        <xdr:cNvPr id="152" name="テキスト ボックス 151"/>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3" name="楕円 152"/>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4" name="テキスト ボックス 153"/>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44196</xdr:rowOff>
    </xdr:from>
    <xdr:to>
      <xdr:col>11</xdr:col>
      <xdr:colOff>82550</xdr:colOff>
      <xdr:row>63</xdr:row>
      <xdr:rowOff>145796</xdr:rowOff>
    </xdr:to>
    <xdr:sp macro="" textlink="">
      <xdr:nvSpPr>
        <xdr:cNvPr id="155" name="楕円 154"/>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155973</xdr:rowOff>
    </xdr:from>
    <xdr:ext cx="762000" cy="259045"/>
    <xdr:sp macro="" textlink="">
      <xdr:nvSpPr>
        <xdr:cNvPr id="156" name="テキスト ボックス 155"/>
        <xdr:cNvSpPr txBox="1"/>
      </xdr:nvSpPr>
      <xdr:spPr>
        <a:xfrm>
          <a:off x="1955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762</xdr:rowOff>
    </xdr:from>
    <xdr:to>
      <xdr:col>7</xdr:col>
      <xdr:colOff>31750</xdr:colOff>
      <xdr:row>63</xdr:row>
      <xdr:rowOff>102362</xdr:rowOff>
    </xdr:to>
    <xdr:sp macro="" textlink="">
      <xdr:nvSpPr>
        <xdr:cNvPr id="157" name="楕円 156"/>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112539</xdr:rowOff>
    </xdr:from>
    <xdr:ext cx="762000" cy="259045"/>
    <xdr:sp macro="" textlink="">
      <xdr:nvSpPr>
        <xdr:cNvPr id="158" name="テキスト ボックス 157"/>
        <xdr:cNvSpPr txBox="1"/>
      </xdr:nvSpPr>
      <xdr:spPr>
        <a:xfrm>
          <a:off x="1066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1,216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した。これは、物件費において、</a:t>
          </a:r>
          <a:r>
            <a:rPr kumimoji="1" lang="ja-JP" altLang="en-US" sz="1100">
              <a:solidFill>
                <a:schemeClr val="dk1"/>
              </a:solidFill>
              <a:effectLst/>
              <a:latin typeface="+mn-lt"/>
              <a:ea typeface="+mn-ea"/>
              <a:cs typeface="+mn-cs"/>
            </a:rPr>
            <a:t>情報システムのセキュリティ強化や、こども科学館</a:t>
          </a:r>
          <a:r>
            <a:rPr kumimoji="1" lang="ja-JP" altLang="ja-JP" sz="1100">
              <a:solidFill>
                <a:schemeClr val="dk1"/>
              </a:solidFill>
              <a:effectLst/>
              <a:latin typeface="+mn-lt"/>
              <a:ea typeface="+mn-ea"/>
              <a:cs typeface="+mn-cs"/>
            </a:rPr>
            <a:t>改修</a:t>
          </a:r>
          <a:r>
            <a:rPr kumimoji="1" lang="ja-JP" altLang="en-US" sz="1100">
              <a:solidFill>
                <a:schemeClr val="dk1"/>
              </a:solidFill>
              <a:effectLst/>
              <a:latin typeface="+mn-lt"/>
              <a:ea typeface="+mn-ea"/>
              <a:cs typeface="+mn-cs"/>
            </a:rPr>
            <a:t>における展示物作成に係る経費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となったことによるものである。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58336</xdr:rowOff>
    </xdr:from>
    <xdr:to>
      <xdr:col>23</xdr:col>
      <xdr:colOff>133350</xdr:colOff>
      <xdr:row>82</xdr:row>
      <xdr:rowOff>87678</xdr:rowOff>
    </xdr:to>
    <xdr:cxnSp macro="">
      <xdr:nvCxnSpPr>
        <xdr:cNvPr id="191" name="直線コネクタ 190"/>
        <xdr:cNvCxnSpPr/>
      </xdr:nvCxnSpPr>
      <xdr:spPr>
        <a:xfrm>
          <a:off x="4114800" y="14117236"/>
          <a:ext cx="838200" cy="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58336</xdr:rowOff>
    </xdr:from>
    <xdr:to>
      <xdr:col>19</xdr:col>
      <xdr:colOff>133350</xdr:colOff>
      <xdr:row>82</xdr:row>
      <xdr:rowOff>94990</xdr:rowOff>
    </xdr:to>
    <xdr:cxnSp macro="">
      <xdr:nvCxnSpPr>
        <xdr:cNvPr id="194" name="直線コネクタ 193"/>
        <xdr:cNvCxnSpPr/>
      </xdr:nvCxnSpPr>
      <xdr:spPr>
        <a:xfrm flipV="1">
          <a:off x="3225800" y="14117236"/>
          <a:ext cx="889000" cy="3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164007</xdr:rowOff>
    </xdr:from>
    <xdr:to>
      <xdr:col>15</xdr:col>
      <xdr:colOff>82550</xdr:colOff>
      <xdr:row>82</xdr:row>
      <xdr:rowOff>94990</xdr:rowOff>
    </xdr:to>
    <xdr:cxnSp macro="">
      <xdr:nvCxnSpPr>
        <xdr:cNvPr id="197" name="直線コネクタ 196"/>
        <xdr:cNvCxnSpPr/>
      </xdr:nvCxnSpPr>
      <xdr:spPr>
        <a:xfrm>
          <a:off x="2336800" y="14051457"/>
          <a:ext cx="889000" cy="10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83920</xdr:rowOff>
    </xdr:from>
    <xdr:to>
      <xdr:col>11</xdr:col>
      <xdr:colOff>31750</xdr:colOff>
      <xdr:row>81</xdr:row>
      <xdr:rowOff>164007</xdr:rowOff>
    </xdr:to>
    <xdr:cxnSp macro="">
      <xdr:nvCxnSpPr>
        <xdr:cNvPr id="200" name="直線コネクタ 199"/>
        <xdr:cNvCxnSpPr/>
      </xdr:nvCxnSpPr>
      <xdr:spPr>
        <a:xfrm>
          <a:off x="1447800" y="13971370"/>
          <a:ext cx="889000" cy="8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14804</xdr:rowOff>
    </xdr:from>
    <xdr:to>
      <xdr:col>11</xdr:col>
      <xdr:colOff>82550</xdr:colOff>
      <xdr:row>85</xdr:row>
      <xdr:rowOff>116404</xdr:rowOff>
    </xdr:to>
    <xdr:sp macro="" textlink="">
      <xdr:nvSpPr>
        <xdr:cNvPr id="201" name="フローチャート: 判断 200"/>
        <xdr:cNvSpPr/>
      </xdr:nvSpPr>
      <xdr:spPr>
        <a:xfrm>
          <a:off x="2286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101181</xdr:rowOff>
    </xdr:from>
    <xdr:ext cx="762000" cy="259045"/>
    <xdr:sp macro="" textlink="">
      <xdr:nvSpPr>
        <xdr:cNvPr id="202" name="テキスト ボックス 201"/>
        <xdr:cNvSpPr txBox="1"/>
      </xdr:nvSpPr>
      <xdr:spPr>
        <a:xfrm>
          <a:off x="1955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94295</xdr:rowOff>
    </xdr:from>
    <xdr:to>
      <xdr:col>7</xdr:col>
      <xdr:colOff>31750</xdr:colOff>
      <xdr:row>85</xdr:row>
      <xdr:rowOff>24445</xdr:rowOff>
    </xdr:to>
    <xdr:sp macro="" textlink="">
      <xdr:nvSpPr>
        <xdr:cNvPr id="203" name="フローチャート: 判断 202"/>
        <xdr:cNvSpPr/>
      </xdr:nvSpPr>
      <xdr:spPr>
        <a:xfrm>
          <a:off x="1397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9222</xdr:rowOff>
    </xdr:from>
    <xdr:ext cx="762000" cy="259045"/>
    <xdr:sp macro="" textlink="">
      <xdr:nvSpPr>
        <xdr:cNvPr id="204" name="テキスト ボックス 203"/>
        <xdr:cNvSpPr txBox="1"/>
      </xdr:nvSpPr>
      <xdr:spPr>
        <a:xfrm>
          <a:off x="1066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36878</xdr:rowOff>
    </xdr:from>
    <xdr:to>
      <xdr:col>23</xdr:col>
      <xdr:colOff>184150</xdr:colOff>
      <xdr:row>82</xdr:row>
      <xdr:rowOff>138478</xdr:rowOff>
    </xdr:to>
    <xdr:sp macro="" textlink="">
      <xdr:nvSpPr>
        <xdr:cNvPr id="210" name="楕円 209"/>
        <xdr:cNvSpPr/>
      </xdr:nvSpPr>
      <xdr:spPr>
        <a:xfrm>
          <a:off x="4902200" y="1409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129605</xdr:rowOff>
    </xdr:from>
    <xdr:ext cx="762000" cy="259045"/>
    <xdr:sp macro="" textlink="">
      <xdr:nvSpPr>
        <xdr:cNvPr id="211" name="人件費・物件費等の状況該当値テキスト"/>
        <xdr:cNvSpPr txBox="1"/>
      </xdr:nvSpPr>
      <xdr:spPr>
        <a:xfrm>
          <a:off x="5041900" y="1401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7536</xdr:rowOff>
    </xdr:from>
    <xdr:to>
      <xdr:col>19</xdr:col>
      <xdr:colOff>184150</xdr:colOff>
      <xdr:row>82</xdr:row>
      <xdr:rowOff>109136</xdr:rowOff>
    </xdr:to>
    <xdr:sp macro="" textlink="">
      <xdr:nvSpPr>
        <xdr:cNvPr id="212" name="楕円 211"/>
        <xdr:cNvSpPr/>
      </xdr:nvSpPr>
      <xdr:spPr>
        <a:xfrm>
          <a:off x="4064000" y="1406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119313</xdr:rowOff>
    </xdr:from>
    <xdr:ext cx="736600" cy="259045"/>
    <xdr:sp macro="" textlink="">
      <xdr:nvSpPr>
        <xdr:cNvPr id="213" name="テキスト ボックス 212"/>
        <xdr:cNvSpPr txBox="1"/>
      </xdr:nvSpPr>
      <xdr:spPr>
        <a:xfrm>
          <a:off x="3733800" y="13835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44190</xdr:rowOff>
    </xdr:from>
    <xdr:to>
      <xdr:col>15</xdr:col>
      <xdr:colOff>133350</xdr:colOff>
      <xdr:row>82</xdr:row>
      <xdr:rowOff>145790</xdr:rowOff>
    </xdr:to>
    <xdr:sp macro="" textlink="">
      <xdr:nvSpPr>
        <xdr:cNvPr id="214" name="楕円 213"/>
        <xdr:cNvSpPr/>
      </xdr:nvSpPr>
      <xdr:spPr>
        <a:xfrm>
          <a:off x="3175000" y="1410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155967</xdr:rowOff>
    </xdr:from>
    <xdr:ext cx="762000" cy="259045"/>
    <xdr:sp macro="" textlink="">
      <xdr:nvSpPr>
        <xdr:cNvPr id="215" name="テキスト ボックス 214"/>
        <xdr:cNvSpPr txBox="1"/>
      </xdr:nvSpPr>
      <xdr:spPr>
        <a:xfrm>
          <a:off x="2844800" y="1387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113207</xdr:rowOff>
    </xdr:from>
    <xdr:to>
      <xdr:col>11</xdr:col>
      <xdr:colOff>82550</xdr:colOff>
      <xdr:row>82</xdr:row>
      <xdr:rowOff>43357</xdr:rowOff>
    </xdr:to>
    <xdr:sp macro="" textlink="">
      <xdr:nvSpPr>
        <xdr:cNvPr id="216" name="楕円 215"/>
        <xdr:cNvSpPr/>
      </xdr:nvSpPr>
      <xdr:spPr>
        <a:xfrm>
          <a:off x="2286000" y="1400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53534</xdr:rowOff>
    </xdr:from>
    <xdr:ext cx="762000" cy="259045"/>
    <xdr:sp macro="" textlink="">
      <xdr:nvSpPr>
        <xdr:cNvPr id="217" name="テキスト ボックス 216"/>
        <xdr:cNvSpPr txBox="1"/>
      </xdr:nvSpPr>
      <xdr:spPr>
        <a:xfrm>
          <a:off x="1955800" y="137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33120</xdr:rowOff>
    </xdr:from>
    <xdr:to>
      <xdr:col>7</xdr:col>
      <xdr:colOff>31750</xdr:colOff>
      <xdr:row>81</xdr:row>
      <xdr:rowOff>134720</xdr:rowOff>
    </xdr:to>
    <xdr:sp macro="" textlink="">
      <xdr:nvSpPr>
        <xdr:cNvPr id="218" name="楕円 217"/>
        <xdr:cNvSpPr/>
      </xdr:nvSpPr>
      <xdr:spPr>
        <a:xfrm>
          <a:off x="1397000" y="139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144897</xdr:rowOff>
    </xdr:from>
    <xdr:ext cx="762000" cy="259045"/>
    <xdr:sp macro="" textlink="">
      <xdr:nvSpPr>
        <xdr:cNvPr id="219" name="テキスト ボックス 218"/>
        <xdr:cNvSpPr txBox="1"/>
      </xdr:nvSpPr>
      <xdr:spPr>
        <a:xfrm>
          <a:off x="1066800" y="1368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日に行われた給与制度の総合的見直しの際、本市は給料表を経過措置を設けずに引き下げたが、国は引き続き経過措置中であるためラスパイレス指数は</a:t>
          </a:r>
          <a:r>
            <a:rPr kumimoji="1" lang="en-US" altLang="ja-JP" sz="1100">
              <a:solidFill>
                <a:schemeClr val="dk1"/>
              </a:solidFill>
              <a:effectLst/>
              <a:latin typeface="+mn-lt"/>
              <a:ea typeface="+mn-ea"/>
              <a:cs typeface="+mn-cs"/>
            </a:rPr>
            <a:t>98.7</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「給与水準（国との比較）」は地方公務員給与実態調査に基づくものであるが、当該資料作成時点（平成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月末時点）において平成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年調査結果が未公表であるため、平成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年度の数値については、前年度の数値を引用している</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84</xdr:row>
      <xdr:rowOff>151493</xdr:rowOff>
    </xdr:to>
    <xdr:cxnSp macro="">
      <xdr:nvCxnSpPr>
        <xdr:cNvPr id="255" name="直線コネクタ 254"/>
        <xdr:cNvCxnSpPr/>
      </xdr:nvCxnSpPr>
      <xdr:spPr>
        <a:xfrm>
          <a:off x="16179800" y="1455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56"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151493</xdr:rowOff>
    </xdr:to>
    <xdr:cxnSp macro="">
      <xdr:nvCxnSpPr>
        <xdr:cNvPr id="258" name="直線コネクタ 257"/>
        <xdr:cNvCxnSpPr/>
      </xdr:nvCxnSpPr>
      <xdr:spPr>
        <a:xfrm>
          <a:off x="15290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0" name="テキスト ボックス 25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99786</xdr:rowOff>
    </xdr:to>
    <xdr:cxnSp macro="">
      <xdr:nvCxnSpPr>
        <xdr:cNvPr id="261" name="直線コネクタ 260"/>
        <xdr:cNvCxnSpPr/>
      </xdr:nvCxnSpPr>
      <xdr:spPr>
        <a:xfrm>
          <a:off x="14401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167821</xdr:rowOff>
    </xdr:to>
    <xdr:cxnSp macro="">
      <xdr:nvCxnSpPr>
        <xdr:cNvPr id="264" name="直線コネクタ 263"/>
        <xdr:cNvCxnSpPr/>
      </xdr:nvCxnSpPr>
      <xdr:spPr>
        <a:xfrm>
          <a:off x="13512800" y="1420857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5" name="フローチャート: 判断 264"/>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6" name="テキスト ボックス 265"/>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7" name="フローチャート: 判断 266"/>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68" name="テキスト ボックス 267"/>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4" name="楕円 273"/>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5" name="給与水準   （国との比較）該当値テキスト"/>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6" name="楕円 275"/>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77" name="テキスト ボックス 276"/>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78" name="楕円 277"/>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79" name="テキスト ボックス 278"/>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0" name="楕円 279"/>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1" name="テキスト ボックス 280"/>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2" name="楕円 281"/>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3" name="テキスト ボックス 282"/>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学校給食センター施設整備など、</a:t>
          </a:r>
          <a:r>
            <a:rPr kumimoji="1" lang="ja-JP" altLang="ja-JP" sz="1100">
              <a:solidFill>
                <a:schemeClr val="dk1"/>
              </a:solidFill>
              <a:effectLst/>
              <a:latin typeface="+mn-lt"/>
              <a:ea typeface="+mn-ea"/>
              <a:cs typeface="+mn-cs"/>
            </a:rPr>
            <a:t>新たな行政需要への対応に必要な職員を増員した一方、清掃工場</a:t>
          </a:r>
          <a:r>
            <a:rPr kumimoji="1" lang="ja-JP" altLang="en-US" sz="1100">
              <a:solidFill>
                <a:schemeClr val="dk1"/>
              </a:solidFill>
              <a:effectLst/>
              <a:latin typeface="+mn-lt"/>
              <a:ea typeface="+mn-ea"/>
              <a:cs typeface="+mn-cs"/>
            </a:rPr>
            <a:t>運転</a:t>
          </a:r>
          <a:r>
            <a:rPr kumimoji="1" lang="ja-JP" altLang="ja-JP" sz="1100">
              <a:solidFill>
                <a:schemeClr val="dk1"/>
              </a:solidFill>
              <a:effectLst/>
              <a:latin typeface="+mn-lt"/>
              <a:ea typeface="+mn-ea"/>
              <a:cs typeface="+mn-cs"/>
            </a:rPr>
            <a:t>業務</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委託化などによる業務の合理化・効率化及び市制</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周年記念事業の</a:t>
          </a:r>
          <a:r>
            <a:rPr kumimoji="1" lang="ja-JP" altLang="en-US" sz="1100">
              <a:solidFill>
                <a:schemeClr val="dk1"/>
              </a:solidFill>
              <a:effectLst/>
              <a:latin typeface="+mn-lt"/>
              <a:ea typeface="+mn-ea"/>
              <a:cs typeface="+mn-cs"/>
            </a:rPr>
            <a:t>完了</a:t>
          </a:r>
          <a:r>
            <a:rPr kumimoji="1" lang="ja-JP" altLang="ja-JP" sz="1100">
              <a:solidFill>
                <a:schemeClr val="dk1"/>
              </a:solidFill>
              <a:effectLst/>
              <a:latin typeface="+mn-lt"/>
              <a:ea typeface="+mn-ea"/>
              <a:cs typeface="+mn-cs"/>
            </a:rPr>
            <a:t>に伴い、職員を減員したことなどにより、全体で減少となった。</a:t>
          </a:r>
          <a:endParaRPr lang="ja-JP" altLang="ja-JP" sz="1400">
            <a:effectLst/>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年度の人口千人当たり職員数は、前年度の数値を引用している。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分析欄の記載内容は、平成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年度の職員数の増減内容を記載している。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89988</xdr:rowOff>
    </xdr:from>
    <xdr:to>
      <xdr:col>81</xdr:col>
      <xdr:colOff>44450</xdr:colOff>
      <xdr:row>66</xdr:row>
      <xdr:rowOff>134257</xdr:rowOff>
    </xdr:to>
    <xdr:cxnSp macro="">
      <xdr:nvCxnSpPr>
        <xdr:cNvPr id="315" name="直線コネクタ 314"/>
        <xdr:cNvCxnSpPr/>
      </xdr:nvCxnSpPr>
      <xdr:spPr>
        <a:xfrm flipV="1">
          <a:off x="17018000" y="10205538"/>
          <a:ext cx="0" cy="1244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4915</xdr:rowOff>
    </xdr:from>
    <xdr:ext cx="762000" cy="259045"/>
    <xdr:sp macro="" textlink="">
      <xdr:nvSpPr>
        <xdr:cNvPr id="318" name="定員管理の状況最大値テキスト"/>
        <xdr:cNvSpPr txBox="1"/>
      </xdr:nvSpPr>
      <xdr:spPr>
        <a:xfrm>
          <a:off x="17106900" y="9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89988</xdr:rowOff>
    </xdr:from>
    <xdr:to>
      <xdr:col>81</xdr:col>
      <xdr:colOff>133350</xdr:colOff>
      <xdr:row>59</xdr:row>
      <xdr:rowOff>89988</xdr:rowOff>
    </xdr:to>
    <xdr:cxnSp macro="">
      <xdr:nvCxnSpPr>
        <xdr:cNvPr id="319" name="直線コネクタ 318"/>
        <xdr:cNvCxnSpPr/>
      </xdr:nvCxnSpPr>
      <xdr:spPr>
        <a:xfrm>
          <a:off x="16929100" y="1020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89988</xdr:rowOff>
    </xdr:from>
    <xdr:to>
      <xdr:col>81</xdr:col>
      <xdr:colOff>44450</xdr:colOff>
      <xdr:row>59</xdr:row>
      <xdr:rowOff>89988</xdr:rowOff>
    </xdr:to>
    <xdr:cxnSp macro="">
      <xdr:nvCxnSpPr>
        <xdr:cNvPr id="320" name="直線コネクタ 319"/>
        <xdr:cNvCxnSpPr/>
      </xdr:nvCxnSpPr>
      <xdr:spPr>
        <a:xfrm>
          <a:off x="16179800" y="102055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154412</xdr:rowOff>
    </xdr:from>
    <xdr:ext cx="762000" cy="259045"/>
    <xdr:sp macro="" textlink="">
      <xdr:nvSpPr>
        <xdr:cNvPr id="321" name="定員管理の状況平均値テキスト"/>
        <xdr:cNvSpPr txBox="1"/>
      </xdr:nvSpPr>
      <xdr:spPr>
        <a:xfrm>
          <a:off x="17106900" y="1061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2" name="フローチャート: 判断 321"/>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72753</xdr:rowOff>
    </xdr:from>
    <xdr:to>
      <xdr:col>77</xdr:col>
      <xdr:colOff>44450</xdr:colOff>
      <xdr:row>59</xdr:row>
      <xdr:rowOff>89988</xdr:rowOff>
    </xdr:to>
    <xdr:cxnSp macro="">
      <xdr:nvCxnSpPr>
        <xdr:cNvPr id="323" name="直線コネクタ 322"/>
        <xdr:cNvCxnSpPr/>
      </xdr:nvCxnSpPr>
      <xdr:spPr>
        <a:xfrm>
          <a:off x="15290800" y="101883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7438</xdr:rowOff>
    </xdr:from>
    <xdr:to>
      <xdr:col>77</xdr:col>
      <xdr:colOff>95250</xdr:colOff>
      <xdr:row>62</xdr:row>
      <xdr:rowOff>109038</xdr:rowOff>
    </xdr:to>
    <xdr:sp macro="" textlink="">
      <xdr:nvSpPr>
        <xdr:cNvPr id="324" name="フローチャート: 判断 323"/>
        <xdr:cNvSpPr/>
      </xdr:nvSpPr>
      <xdr:spPr>
        <a:xfrm>
          <a:off x="16129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93815</xdr:rowOff>
    </xdr:from>
    <xdr:ext cx="736600" cy="259045"/>
    <xdr:sp macro="" textlink="">
      <xdr:nvSpPr>
        <xdr:cNvPr id="325" name="テキスト ボックス 324"/>
        <xdr:cNvSpPr txBox="1"/>
      </xdr:nvSpPr>
      <xdr:spPr>
        <a:xfrm>
          <a:off x="15798800" y="10723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58965</xdr:rowOff>
    </xdr:from>
    <xdr:to>
      <xdr:col>72</xdr:col>
      <xdr:colOff>203200</xdr:colOff>
      <xdr:row>59</xdr:row>
      <xdr:rowOff>72753</xdr:rowOff>
    </xdr:to>
    <xdr:cxnSp macro="">
      <xdr:nvCxnSpPr>
        <xdr:cNvPr id="326" name="直線コネクタ 325"/>
        <xdr:cNvCxnSpPr/>
      </xdr:nvCxnSpPr>
      <xdr:spPr>
        <a:xfrm>
          <a:off x="14401800" y="101745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158206</xdr:rowOff>
    </xdr:from>
    <xdr:to>
      <xdr:col>73</xdr:col>
      <xdr:colOff>44450</xdr:colOff>
      <xdr:row>62</xdr:row>
      <xdr:rowOff>88356</xdr:rowOff>
    </xdr:to>
    <xdr:sp macro="" textlink="">
      <xdr:nvSpPr>
        <xdr:cNvPr id="327" name="フローチャート: 判断 326"/>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73133</xdr:rowOff>
    </xdr:from>
    <xdr:ext cx="762000" cy="259045"/>
    <xdr:sp macro="" textlink="">
      <xdr:nvSpPr>
        <xdr:cNvPr id="328" name="テキスト ボックス 327"/>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27940</xdr:rowOff>
    </xdr:from>
    <xdr:to>
      <xdr:col>68</xdr:col>
      <xdr:colOff>152400</xdr:colOff>
      <xdr:row>59</xdr:row>
      <xdr:rowOff>58965</xdr:rowOff>
    </xdr:to>
    <xdr:cxnSp macro="">
      <xdr:nvCxnSpPr>
        <xdr:cNvPr id="329" name="直線コネクタ 328"/>
        <xdr:cNvCxnSpPr/>
      </xdr:nvCxnSpPr>
      <xdr:spPr>
        <a:xfrm>
          <a:off x="13512800" y="101434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2" name="フローチャート: 判断 331"/>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33" name="テキスト ボックス 332"/>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39188</xdr:rowOff>
    </xdr:from>
    <xdr:to>
      <xdr:col>81</xdr:col>
      <xdr:colOff>95250</xdr:colOff>
      <xdr:row>59</xdr:row>
      <xdr:rowOff>140788</xdr:rowOff>
    </xdr:to>
    <xdr:sp macro="" textlink="">
      <xdr:nvSpPr>
        <xdr:cNvPr id="339" name="楕円 338"/>
        <xdr:cNvSpPr/>
      </xdr:nvSpPr>
      <xdr:spPr>
        <a:xfrm>
          <a:off x="16967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131915</xdr:rowOff>
    </xdr:from>
    <xdr:ext cx="762000" cy="259045"/>
    <xdr:sp macro="" textlink="">
      <xdr:nvSpPr>
        <xdr:cNvPr id="340" name="定員管理の状況該当値テキスト"/>
        <xdr:cNvSpPr txBox="1"/>
      </xdr:nvSpPr>
      <xdr:spPr>
        <a:xfrm>
          <a:off x="17106900" y="1007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39188</xdr:rowOff>
    </xdr:from>
    <xdr:to>
      <xdr:col>77</xdr:col>
      <xdr:colOff>95250</xdr:colOff>
      <xdr:row>59</xdr:row>
      <xdr:rowOff>140788</xdr:rowOff>
    </xdr:to>
    <xdr:sp macro="" textlink="">
      <xdr:nvSpPr>
        <xdr:cNvPr id="341" name="楕円 340"/>
        <xdr:cNvSpPr/>
      </xdr:nvSpPr>
      <xdr:spPr>
        <a:xfrm>
          <a:off x="16129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150965</xdr:rowOff>
    </xdr:from>
    <xdr:ext cx="736600" cy="259045"/>
    <xdr:sp macro="" textlink="">
      <xdr:nvSpPr>
        <xdr:cNvPr id="342" name="テキスト ボックス 341"/>
        <xdr:cNvSpPr txBox="1"/>
      </xdr:nvSpPr>
      <xdr:spPr>
        <a:xfrm>
          <a:off x="15798800" y="992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21953</xdr:rowOff>
    </xdr:from>
    <xdr:to>
      <xdr:col>73</xdr:col>
      <xdr:colOff>44450</xdr:colOff>
      <xdr:row>59</xdr:row>
      <xdr:rowOff>123553</xdr:rowOff>
    </xdr:to>
    <xdr:sp macro="" textlink="">
      <xdr:nvSpPr>
        <xdr:cNvPr id="343" name="楕円 342"/>
        <xdr:cNvSpPr/>
      </xdr:nvSpPr>
      <xdr:spPr>
        <a:xfrm>
          <a:off x="15240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133730</xdr:rowOff>
    </xdr:from>
    <xdr:ext cx="762000" cy="259045"/>
    <xdr:sp macro="" textlink="">
      <xdr:nvSpPr>
        <xdr:cNvPr id="344" name="テキスト ボックス 343"/>
        <xdr:cNvSpPr txBox="1"/>
      </xdr:nvSpPr>
      <xdr:spPr>
        <a:xfrm>
          <a:off x="14909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8165</xdr:rowOff>
    </xdr:from>
    <xdr:to>
      <xdr:col>68</xdr:col>
      <xdr:colOff>203200</xdr:colOff>
      <xdr:row>59</xdr:row>
      <xdr:rowOff>109765</xdr:rowOff>
    </xdr:to>
    <xdr:sp macro="" textlink="">
      <xdr:nvSpPr>
        <xdr:cNvPr id="345" name="楕円 344"/>
        <xdr:cNvSpPr/>
      </xdr:nvSpPr>
      <xdr:spPr>
        <a:xfrm>
          <a:off x="14351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119942</xdr:rowOff>
    </xdr:from>
    <xdr:ext cx="762000" cy="259045"/>
    <xdr:sp macro="" textlink="">
      <xdr:nvSpPr>
        <xdr:cNvPr id="346" name="テキスト ボックス 345"/>
        <xdr:cNvSpPr txBox="1"/>
      </xdr:nvSpPr>
      <xdr:spPr>
        <a:xfrm>
          <a:off x="14020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148590</xdr:rowOff>
    </xdr:from>
    <xdr:to>
      <xdr:col>64</xdr:col>
      <xdr:colOff>152400</xdr:colOff>
      <xdr:row>59</xdr:row>
      <xdr:rowOff>78740</xdr:rowOff>
    </xdr:to>
    <xdr:sp macro="" textlink="">
      <xdr:nvSpPr>
        <xdr:cNvPr id="347" name="楕円 346"/>
        <xdr:cNvSpPr/>
      </xdr:nvSpPr>
      <xdr:spPr>
        <a:xfrm>
          <a:off x="13462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88917</xdr:rowOff>
    </xdr:from>
    <xdr:ext cx="762000" cy="259045"/>
    <xdr:sp macro="" textlink="">
      <xdr:nvSpPr>
        <xdr:cNvPr id="348" name="テキスト ボックス 347"/>
        <xdr:cNvSpPr txBox="1"/>
      </xdr:nvSpPr>
      <xdr:spPr>
        <a:xfrm>
          <a:off x="13131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した。これは、長期債の元利償還金が減少した</a:t>
          </a:r>
          <a:r>
            <a:rPr kumimoji="1" lang="ja-JP" altLang="en-US" sz="1100">
              <a:solidFill>
                <a:schemeClr val="dk1"/>
              </a:solidFill>
              <a:effectLst/>
              <a:latin typeface="+mn-lt"/>
              <a:ea typeface="+mn-ea"/>
              <a:cs typeface="+mn-cs"/>
            </a:rPr>
            <a:t>ものの、</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か年平均では、</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年度の単年度比率が</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年度よりも低かった</a:t>
          </a:r>
          <a:r>
            <a:rPr kumimoji="1" lang="ja-JP" altLang="ja-JP" sz="1100">
              <a:solidFill>
                <a:schemeClr val="dk1"/>
              </a:solidFill>
              <a:effectLst/>
              <a:latin typeface="+mn-lt"/>
              <a:ea typeface="+mn-ea"/>
              <a:cs typeface="+mn-cs"/>
            </a:rPr>
            <a:t>ことによるものである。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30988</xdr:rowOff>
    </xdr:from>
    <xdr:to>
      <xdr:col>81</xdr:col>
      <xdr:colOff>44450</xdr:colOff>
      <xdr:row>36</xdr:row>
      <xdr:rowOff>40640</xdr:rowOff>
    </xdr:to>
    <xdr:cxnSp macro="">
      <xdr:nvCxnSpPr>
        <xdr:cNvPr id="380" name="直線コネクタ 379"/>
        <xdr:cNvCxnSpPr/>
      </xdr:nvCxnSpPr>
      <xdr:spPr>
        <a:xfrm>
          <a:off x="16179800" y="620318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81"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2" name="フローチャート: 判断 381"/>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30988</xdr:rowOff>
    </xdr:from>
    <xdr:to>
      <xdr:col>77</xdr:col>
      <xdr:colOff>44450</xdr:colOff>
      <xdr:row>36</xdr:row>
      <xdr:rowOff>40640</xdr:rowOff>
    </xdr:to>
    <xdr:cxnSp macro="">
      <xdr:nvCxnSpPr>
        <xdr:cNvPr id="383" name="直線コネクタ 382"/>
        <xdr:cNvCxnSpPr/>
      </xdr:nvCxnSpPr>
      <xdr:spPr>
        <a:xfrm flipV="1">
          <a:off x="15290800" y="62031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4" name="フローチャート: 判断 383"/>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5" name="テキスト ボックス 384"/>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40640</xdr:rowOff>
    </xdr:from>
    <xdr:to>
      <xdr:col>72</xdr:col>
      <xdr:colOff>203200</xdr:colOff>
      <xdr:row>36</xdr:row>
      <xdr:rowOff>59944</xdr:rowOff>
    </xdr:to>
    <xdr:cxnSp macro="">
      <xdr:nvCxnSpPr>
        <xdr:cNvPr id="386" name="直線コネクタ 385"/>
        <xdr:cNvCxnSpPr/>
      </xdr:nvCxnSpPr>
      <xdr:spPr>
        <a:xfrm flipV="1">
          <a:off x="14401800" y="62128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7" name="フローチャート: 判断 386"/>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8" name="テキスト ボックス 387"/>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59944</xdr:rowOff>
    </xdr:from>
    <xdr:to>
      <xdr:col>68</xdr:col>
      <xdr:colOff>152400</xdr:colOff>
      <xdr:row>36</xdr:row>
      <xdr:rowOff>88900</xdr:rowOff>
    </xdr:to>
    <xdr:cxnSp macro="">
      <xdr:nvCxnSpPr>
        <xdr:cNvPr id="389" name="直線コネクタ 388"/>
        <xdr:cNvCxnSpPr/>
      </xdr:nvCxnSpPr>
      <xdr:spPr>
        <a:xfrm flipV="1">
          <a:off x="13512800" y="62321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25654</xdr:rowOff>
    </xdr:from>
    <xdr:to>
      <xdr:col>68</xdr:col>
      <xdr:colOff>203200</xdr:colOff>
      <xdr:row>39</xdr:row>
      <xdr:rowOff>127254</xdr:rowOff>
    </xdr:to>
    <xdr:sp macro="" textlink="">
      <xdr:nvSpPr>
        <xdr:cNvPr id="390" name="フローチャート: 判断 389"/>
        <xdr:cNvSpPr/>
      </xdr:nvSpPr>
      <xdr:spPr>
        <a:xfrm>
          <a:off x="14351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112031</xdr:rowOff>
    </xdr:from>
    <xdr:ext cx="762000" cy="259045"/>
    <xdr:sp macro="" textlink="">
      <xdr:nvSpPr>
        <xdr:cNvPr id="391" name="テキスト ボックス 390"/>
        <xdr:cNvSpPr txBox="1"/>
      </xdr:nvSpPr>
      <xdr:spPr>
        <a:xfrm>
          <a:off x="140208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392" name="フローチャート: 判断 391"/>
        <xdr:cNvSpPr/>
      </xdr:nvSpPr>
      <xdr:spPr>
        <a:xfrm>
          <a:off x="13462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8145</xdr:rowOff>
    </xdr:from>
    <xdr:ext cx="762000" cy="259045"/>
    <xdr:sp macro="" textlink="">
      <xdr:nvSpPr>
        <xdr:cNvPr id="393" name="テキスト ボックス 392"/>
        <xdr:cNvSpPr txBox="1"/>
      </xdr:nvSpPr>
      <xdr:spPr>
        <a:xfrm>
          <a:off x="131318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161290</xdr:rowOff>
    </xdr:from>
    <xdr:to>
      <xdr:col>81</xdr:col>
      <xdr:colOff>95250</xdr:colOff>
      <xdr:row>36</xdr:row>
      <xdr:rowOff>91440</xdr:rowOff>
    </xdr:to>
    <xdr:sp macro="" textlink="">
      <xdr:nvSpPr>
        <xdr:cNvPr id="399" name="楕円 398"/>
        <xdr:cNvSpPr/>
      </xdr:nvSpPr>
      <xdr:spPr>
        <a:xfrm>
          <a:off x="169672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82567</xdr:rowOff>
    </xdr:from>
    <xdr:ext cx="762000" cy="259045"/>
    <xdr:sp macro="" textlink="">
      <xdr:nvSpPr>
        <xdr:cNvPr id="400" name="公債費負担の状況該当値テキスト"/>
        <xdr:cNvSpPr txBox="1"/>
      </xdr:nvSpPr>
      <xdr:spPr>
        <a:xfrm>
          <a:off x="17106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151638</xdr:rowOff>
    </xdr:from>
    <xdr:to>
      <xdr:col>77</xdr:col>
      <xdr:colOff>95250</xdr:colOff>
      <xdr:row>36</xdr:row>
      <xdr:rowOff>81788</xdr:rowOff>
    </xdr:to>
    <xdr:sp macro="" textlink="">
      <xdr:nvSpPr>
        <xdr:cNvPr id="401" name="楕円 400"/>
        <xdr:cNvSpPr/>
      </xdr:nvSpPr>
      <xdr:spPr>
        <a:xfrm>
          <a:off x="1612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91965</xdr:rowOff>
    </xdr:from>
    <xdr:ext cx="736600" cy="259045"/>
    <xdr:sp macro="" textlink="">
      <xdr:nvSpPr>
        <xdr:cNvPr id="402" name="テキスト ボックス 401"/>
        <xdr:cNvSpPr txBox="1"/>
      </xdr:nvSpPr>
      <xdr:spPr>
        <a:xfrm>
          <a:off x="15798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161290</xdr:rowOff>
    </xdr:from>
    <xdr:to>
      <xdr:col>73</xdr:col>
      <xdr:colOff>44450</xdr:colOff>
      <xdr:row>36</xdr:row>
      <xdr:rowOff>91440</xdr:rowOff>
    </xdr:to>
    <xdr:sp macro="" textlink="">
      <xdr:nvSpPr>
        <xdr:cNvPr id="403" name="楕円 402"/>
        <xdr:cNvSpPr/>
      </xdr:nvSpPr>
      <xdr:spPr>
        <a:xfrm>
          <a:off x="15240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101617</xdr:rowOff>
    </xdr:from>
    <xdr:ext cx="762000" cy="259045"/>
    <xdr:sp macro="" textlink="">
      <xdr:nvSpPr>
        <xdr:cNvPr id="404" name="テキスト ボックス 403"/>
        <xdr:cNvSpPr txBox="1"/>
      </xdr:nvSpPr>
      <xdr:spPr>
        <a:xfrm>
          <a:off x="14909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9144</xdr:rowOff>
    </xdr:from>
    <xdr:to>
      <xdr:col>68</xdr:col>
      <xdr:colOff>203200</xdr:colOff>
      <xdr:row>36</xdr:row>
      <xdr:rowOff>110744</xdr:rowOff>
    </xdr:to>
    <xdr:sp macro="" textlink="">
      <xdr:nvSpPr>
        <xdr:cNvPr id="405" name="楕円 404"/>
        <xdr:cNvSpPr/>
      </xdr:nvSpPr>
      <xdr:spPr>
        <a:xfrm>
          <a:off x="14351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120921</xdr:rowOff>
    </xdr:from>
    <xdr:ext cx="762000" cy="259045"/>
    <xdr:sp macro="" textlink="">
      <xdr:nvSpPr>
        <xdr:cNvPr id="406" name="テキスト ボックス 405"/>
        <xdr:cNvSpPr txBox="1"/>
      </xdr:nvSpPr>
      <xdr:spPr>
        <a:xfrm>
          <a:off x="14020800" y="595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38100</xdr:rowOff>
    </xdr:from>
    <xdr:to>
      <xdr:col>64</xdr:col>
      <xdr:colOff>152400</xdr:colOff>
      <xdr:row>36</xdr:row>
      <xdr:rowOff>139700</xdr:rowOff>
    </xdr:to>
    <xdr:sp macro="" textlink="">
      <xdr:nvSpPr>
        <xdr:cNvPr id="407" name="楕円 406"/>
        <xdr:cNvSpPr/>
      </xdr:nvSpPr>
      <xdr:spPr>
        <a:xfrm>
          <a:off x="1346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149877</xdr:rowOff>
    </xdr:from>
    <xdr:ext cx="762000" cy="259045"/>
    <xdr:sp macro="" textlink="">
      <xdr:nvSpPr>
        <xdr:cNvPr id="408" name="テキスト ボックス 407"/>
        <xdr:cNvSpPr txBox="1"/>
      </xdr:nvSpPr>
      <xdr:spPr>
        <a:xfrm>
          <a:off x="1313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将来収入される見込みの借金返済に充てられる財源が減少したものの、特別会計の借入金の返済に係る繰出金などの将来負担額が減少したことにより、計算結果が０％以下となったため、「－」となった。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7" name="直線コネクタ 436"/>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8"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9" name="直線コネクタ 438"/>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8975</xdr:rowOff>
    </xdr:from>
    <xdr:to>
      <xdr:col>68</xdr:col>
      <xdr:colOff>152400</xdr:colOff>
      <xdr:row>14</xdr:row>
      <xdr:rowOff>59648</xdr:rowOff>
    </xdr:to>
    <xdr:cxnSp macro="">
      <xdr:nvCxnSpPr>
        <xdr:cNvPr id="442" name="直線コネクタ 441"/>
        <xdr:cNvCxnSpPr/>
      </xdr:nvCxnSpPr>
      <xdr:spPr>
        <a:xfrm flipV="1">
          <a:off x="13512800" y="240927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3"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4" name="フローチャート: 判断 443"/>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5" name="フローチャート: 判断 444"/>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6" name="テキスト ボックス 445"/>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8" name="テキスト ボックス 447"/>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49" name="フローチャート: 判断 448"/>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79815</xdr:rowOff>
    </xdr:from>
    <xdr:ext cx="762000" cy="259045"/>
    <xdr:sp macro="" textlink="">
      <xdr:nvSpPr>
        <xdr:cNvPr id="450" name="テキスト ボックス 449"/>
        <xdr:cNvSpPr txBox="1"/>
      </xdr:nvSpPr>
      <xdr:spPr>
        <a:xfrm>
          <a:off x="14020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10329</xdr:rowOff>
    </xdr:from>
    <xdr:to>
      <xdr:col>64</xdr:col>
      <xdr:colOff>152400</xdr:colOff>
      <xdr:row>15</xdr:row>
      <xdr:rowOff>111929</xdr:rowOff>
    </xdr:to>
    <xdr:sp macro="" textlink="">
      <xdr:nvSpPr>
        <xdr:cNvPr id="451" name="フローチャート: 判断 450"/>
        <xdr:cNvSpPr/>
      </xdr:nvSpPr>
      <xdr:spPr>
        <a:xfrm>
          <a:off x="13462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96706</xdr:rowOff>
    </xdr:from>
    <xdr:ext cx="762000" cy="259045"/>
    <xdr:sp macro="" textlink="">
      <xdr:nvSpPr>
        <xdr:cNvPr id="452" name="テキスト ボックス 451"/>
        <xdr:cNvSpPr txBox="1"/>
      </xdr:nvSpPr>
      <xdr:spPr>
        <a:xfrm>
          <a:off x="13131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129625</xdr:rowOff>
    </xdr:from>
    <xdr:to>
      <xdr:col>68</xdr:col>
      <xdr:colOff>203200</xdr:colOff>
      <xdr:row>14</xdr:row>
      <xdr:rowOff>59775</xdr:rowOff>
    </xdr:to>
    <xdr:sp macro="" textlink="">
      <xdr:nvSpPr>
        <xdr:cNvPr id="458" name="楕円 457"/>
        <xdr:cNvSpPr/>
      </xdr:nvSpPr>
      <xdr:spPr>
        <a:xfrm>
          <a:off x="14351000" y="23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69952</xdr:rowOff>
    </xdr:from>
    <xdr:ext cx="762000" cy="259045"/>
    <xdr:sp macro="" textlink="">
      <xdr:nvSpPr>
        <xdr:cNvPr id="459" name="テキスト ボックス 458"/>
        <xdr:cNvSpPr txBox="1"/>
      </xdr:nvSpPr>
      <xdr:spPr>
        <a:xfrm>
          <a:off x="14020800" y="212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8848</xdr:rowOff>
    </xdr:from>
    <xdr:to>
      <xdr:col>64</xdr:col>
      <xdr:colOff>152400</xdr:colOff>
      <xdr:row>14</xdr:row>
      <xdr:rowOff>110448</xdr:rowOff>
    </xdr:to>
    <xdr:sp macro="" textlink="">
      <xdr:nvSpPr>
        <xdr:cNvPr id="460" name="楕円 459"/>
        <xdr:cNvSpPr/>
      </xdr:nvSpPr>
      <xdr:spPr>
        <a:xfrm>
          <a:off x="13462000" y="24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120625</xdr:rowOff>
    </xdr:from>
    <xdr:ext cx="762000" cy="259045"/>
    <xdr:sp macro="" textlink="">
      <xdr:nvSpPr>
        <xdr:cNvPr id="461" name="テキスト ボックス 460"/>
        <xdr:cNvSpPr txBox="1"/>
      </xdr:nvSpPr>
      <xdr:spPr>
        <a:xfrm>
          <a:off x="13131800" y="217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563,178
550,959
186.38
194,691,523
190,648,275
3,532,060
107,312,792
128,967,944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前年度に比べ</a:t>
          </a:r>
          <a:r>
            <a:rPr kumimoji="1" lang="en-US" altLang="ja-JP" sz="1100" baseline="0">
              <a:solidFill>
                <a:schemeClr val="dk1"/>
              </a:solidFill>
              <a:effectLst/>
              <a:latin typeface="+mn-lt"/>
              <a:ea typeface="+mn-ea"/>
              <a:cs typeface="+mn-cs"/>
            </a:rPr>
            <a:t>0.7</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した。これは、定年退職者数の</a:t>
          </a:r>
          <a:r>
            <a:rPr kumimoji="1" lang="ja-JP" altLang="en-US" sz="1100" baseline="0">
              <a:solidFill>
                <a:schemeClr val="dk1"/>
              </a:solidFill>
              <a:effectLst/>
              <a:latin typeface="+mn-lt"/>
              <a:ea typeface="+mn-ea"/>
              <a:cs typeface="+mn-cs"/>
            </a:rPr>
            <a:t>減</a:t>
          </a:r>
          <a:r>
            <a:rPr kumimoji="1" lang="ja-JP" altLang="ja-JP" sz="1100" baseline="0">
              <a:solidFill>
                <a:schemeClr val="dk1"/>
              </a:solidFill>
              <a:effectLst/>
              <a:latin typeface="+mn-lt"/>
              <a:ea typeface="+mn-ea"/>
              <a:cs typeface="+mn-cs"/>
            </a:rPr>
            <a:t>により退職手当が</a:t>
          </a:r>
          <a:r>
            <a:rPr kumimoji="1" lang="ja-JP" altLang="en-US" sz="1100" baseline="0">
              <a:solidFill>
                <a:schemeClr val="dk1"/>
              </a:solidFill>
              <a:effectLst/>
              <a:latin typeface="+mn-lt"/>
              <a:ea typeface="+mn-ea"/>
              <a:cs typeface="+mn-cs"/>
            </a:rPr>
            <a:t>減</a:t>
          </a:r>
          <a:r>
            <a:rPr kumimoji="1" lang="ja-JP" altLang="ja-JP" sz="1100" baseline="0">
              <a:solidFill>
                <a:schemeClr val="dk1"/>
              </a:solidFill>
              <a:effectLst/>
              <a:latin typeface="+mn-lt"/>
              <a:ea typeface="+mn-ea"/>
              <a:cs typeface="+mn-cs"/>
            </a:rPr>
            <a:t>になった</a:t>
          </a:r>
          <a:r>
            <a:rPr kumimoji="1" lang="ja-JP" altLang="ja-JP" sz="1100">
              <a:solidFill>
                <a:schemeClr val="dk1"/>
              </a:solidFill>
              <a:effectLst/>
              <a:latin typeface="+mn-lt"/>
              <a:ea typeface="+mn-ea"/>
              <a:cs typeface="+mn-cs"/>
            </a:rPr>
            <a:t>ことによるものである。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36</xdr:row>
      <xdr:rowOff>165100</xdr:rowOff>
    </xdr:to>
    <xdr:cxnSp macro="">
      <xdr:nvCxnSpPr>
        <xdr:cNvPr id="66" name="直線コネクタ 65"/>
        <xdr:cNvCxnSpPr/>
      </xdr:nvCxnSpPr>
      <xdr:spPr>
        <a:xfrm flipV="1">
          <a:off x="3987800" y="6283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165100</xdr:rowOff>
    </xdr:to>
    <xdr:cxnSp macro="">
      <xdr:nvCxnSpPr>
        <xdr:cNvPr id="69" name="直線コネクタ 68"/>
        <xdr:cNvCxnSpPr/>
      </xdr:nvCxnSpPr>
      <xdr:spPr>
        <a:xfrm>
          <a:off x="3098800" y="624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37</xdr:row>
      <xdr:rowOff>24130</xdr:rowOff>
    </xdr:to>
    <xdr:cxnSp macro="">
      <xdr:nvCxnSpPr>
        <xdr:cNvPr id="72" name="直線コネクタ 71"/>
        <xdr:cNvCxnSpPr/>
      </xdr:nvCxnSpPr>
      <xdr:spPr>
        <a:xfrm flipV="1">
          <a:off x="2209800" y="62458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85090</xdr:rowOff>
    </xdr:to>
    <xdr:cxnSp macro="">
      <xdr:nvCxnSpPr>
        <xdr:cNvPr id="75" name="直線コネクタ 74"/>
        <xdr:cNvCxnSpPr/>
      </xdr:nvCxnSpPr>
      <xdr:spPr>
        <a:xfrm flipV="1">
          <a:off x="1320800" y="636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78" name="フローチャート: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79" name="テキスト ボックス 78"/>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92" name="テキスト ボックス 91"/>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146067</xdr:rowOff>
    </xdr:from>
    <xdr:ext cx="762000" cy="259045"/>
    <xdr:sp macro="" textlink="">
      <xdr:nvSpPr>
        <xdr:cNvPr id="94" name="テキスト ボックス 93"/>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ポイント上昇した。これは、情報基盤システムのセキュリティ強化に係る経費</a:t>
          </a:r>
          <a:r>
            <a:rPr kumimoji="1" lang="ja-JP" altLang="en-US" sz="1100">
              <a:solidFill>
                <a:schemeClr val="dk1"/>
              </a:solidFill>
              <a:effectLst/>
              <a:latin typeface="+mn-lt"/>
              <a:ea typeface="+mn-ea"/>
              <a:cs typeface="+mn-cs"/>
            </a:rPr>
            <a:t>や、小・中学校の光熱水費</a:t>
          </a:r>
          <a:r>
            <a:rPr kumimoji="1" lang="ja-JP" altLang="ja-JP" sz="1100">
              <a:solidFill>
                <a:schemeClr val="dk1"/>
              </a:solidFill>
              <a:effectLst/>
              <a:latin typeface="+mn-lt"/>
              <a:ea typeface="+mn-ea"/>
              <a:cs typeface="+mn-cs"/>
            </a:rPr>
            <a:t>がそれぞれ増になったことによるものである。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111760</xdr:rowOff>
    </xdr:to>
    <xdr:cxnSp macro="">
      <xdr:nvCxnSpPr>
        <xdr:cNvPr id="125" name="直線コネクタ 124"/>
        <xdr:cNvCxnSpPr/>
      </xdr:nvCxnSpPr>
      <xdr:spPr>
        <a:xfrm>
          <a:off x="15671800" y="2451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115570</xdr:rowOff>
    </xdr:from>
    <xdr:to>
      <xdr:col>78</xdr:col>
      <xdr:colOff>69850</xdr:colOff>
      <xdr:row>14</xdr:row>
      <xdr:rowOff>50800</xdr:rowOff>
    </xdr:to>
    <xdr:cxnSp macro="">
      <xdr:nvCxnSpPr>
        <xdr:cNvPr id="128" name="直線コネクタ 127"/>
        <xdr:cNvCxnSpPr/>
      </xdr:nvCxnSpPr>
      <xdr:spPr>
        <a:xfrm>
          <a:off x="14782800" y="2344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100330</xdr:rowOff>
    </xdr:from>
    <xdr:to>
      <xdr:col>73</xdr:col>
      <xdr:colOff>180975</xdr:colOff>
      <xdr:row>13</xdr:row>
      <xdr:rowOff>115570</xdr:rowOff>
    </xdr:to>
    <xdr:cxnSp macro="">
      <xdr:nvCxnSpPr>
        <xdr:cNvPr id="131" name="直線コネクタ 130"/>
        <xdr:cNvCxnSpPr/>
      </xdr:nvCxnSpPr>
      <xdr:spPr>
        <a:xfrm>
          <a:off x="13893800" y="232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113047</xdr:rowOff>
    </xdr:from>
    <xdr:ext cx="762000" cy="259045"/>
    <xdr:sp macro="" textlink="">
      <xdr:nvSpPr>
        <xdr:cNvPr id="133" name="テキスト ボックス 132"/>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24130</xdr:rowOff>
    </xdr:from>
    <xdr:to>
      <xdr:col>69</xdr:col>
      <xdr:colOff>92075</xdr:colOff>
      <xdr:row>13</xdr:row>
      <xdr:rowOff>100330</xdr:rowOff>
    </xdr:to>
    <xdr:cxnSp macro="">
      <xdr:nvCxnSpPr>
        <xdr:cNvPr id="134" name="直線コネクタ 133"/>
        <xdr:cNvCxnSpPr/>
      </xdr:nvCxnSpPr>
      <xdr:spPr>
        <a:xfrm>
          <a:off x="13004800" y="2252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144780</xdr:rowOff>
    </xdr:from>
    <xdr:to>
      <xdr:col>69</xdr:col>
      <xdr:colOff>142875</xdr:colOff>
      <xdr:row>17</xdr:row>
      <xdr:rowOff>74930</xdr:rowOff>
    </xdr:to>
    <xdr:sp macro="" textlink="">
      <xdr:nvSpPr>
        <xdr:cNvPr id="135" name="フローチャート: 判断 134"/>
        <xdr:cNvSpPr/>
      </xdr:nvSpPr>
      <xdr:spPr>
        <a:xfrm>
          <a:off x="13843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36" name="テキスト ボックス 135"/>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38" name="テキスト ボックス 137"/>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60960</xdr:rowOff>
    </xdr:from>
    <xdr:to>
      <xdr:col>82</xdr:col>
      <xdr:colOff>158750</xdr:colOff>
      <xdr:row>14</xdr:row>
      <xdr:rowOff>162560</xdr:rowOff>
    </xdr:to>
    <xdr:sp macro="" textlink="">
      <xdr:nvSpPr>
        <xdr:cNvPr id="144" name="楕円 143"/>
        <xdr:cNvSpPr/>
      </xdr:nvSpPr>
      <xdr:spPr>
        <a:xfrm>
          <a:off x="164592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77487</xdr:rowOff>
    </xdr:from>
    <xdr:ext cx="762000" cy="259045"/>
    <xdr:sp macro="" textlink="">
      <xdr:nvSpPr>
        <xdr:cNvPr id="145" name="物件費該当値テキスト"/>
        <xdr:cNvSpPr txBox="1"/>
      </xdr:nvSpPr>
      <xdr:spPr>
        <a:xfrm>
          <a:off x="165989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6" name="楕円 145"/>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7" name="テキスト ボックス 146"/>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64770</xdr:rowOff>
    </xdr:from>
    <xdr:to>
      <xdr:col>74</xdr:col>
      <xdr:colOff>31750</xdr:colOff>
      <xdr:row>13</xdr:row>
      <xdr:rowOff>166370</xdr:rowOff>
    </xdr:to>
    <xdr:sp macro="" textlink="">
      <xdr:nvSpPr>
        <xdr:cNvPr id="148" name="楕円 147"/>
        <xdr:cNvSpPr/>
      </xdr:nvSpPr>
      <xdr:spPr>
        <a:xfrm>
          <a:off x="14732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5097</xdr:rowOff>
    </xdr:from>
    <xdr:ext cx="762000" cy="259045"/>
    <xdr:sp macro="" textlink="">
      <xdr:nvSpPr>
        <xdr:cNvPr id="149" name="テキスト ボックス 148"/>
        <xdr:cNvSpPr txBox="1"/>
      </xdr:nvSpPr>
      <xdr:spPr>
        <a:xfrm>
          <a:off x="14401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49530</xdr:rowOff>
    </xdr:from>
    <xdr:to>
      <xdr:col>69</xdr:col>
      <xdr:colOff>142875</xdr:colOff>
      <xdr:row>13</xdr:row>
      <xdr:rowOff>151130</xdr:rowOff>
    </xdr:to>
    <xdr:sp macro="" textlink="">
      <xdr:nvSpPr>
        <xdr:cNvPr id="150" name="楕円 149"/>
        <xdr:cNvSpPr/>
      </xdr:nvSpPr>
      <xdr:spPr>
        <a:xfrm>
          <a:off x="13843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161307</xdr:rowOff>
    </xdr:from>
    <xdr:ext cx="762000" cy="259045"/>
    <xdr:sp macro="" textlink="">
      <xdr:nvSpPr>
        <xdr:cNvPr id="151" name="テキスト ボックス 150"/>
        <xdr:cNvSpPr txBox="1"/>
      </xdr:nvSpPr>
      <xdr:spPr>
        <a:xfrm>
          <a:off x="13512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144780</xdr:rowOff>
    </xdr:from>
    <xdr:to>
      <xdr:col>65</xdr:col>
      <xdr:colOff>53975</xdr:colOff>
      <xdr:row>13</xdr:row>
      <xdr:rowOff>74930</xdr:rowOff>
    </xdr:to>
    <xdr:sp macro="" textlink="">
      <xdr:nvSpPr>
        <xdr:cNvPr id="152" name="楕円 151"/>
        <xdr:cNvSpPr/>
      </xdr:nvSpPr>
      <xdr:spPr>
        <a:xfrm>
          <a:off x="12954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85107</xdr:rowOff>
    </xdr:from>
    <xdr:ext cx="762000" cy="259045"/>
    <xdr:sp macro="" textlink="">
      <xdr:nvSpPr>
        <xdr:cNvPr id="153" name="テキスト ボックス 152"/>
        <xdr:cNvSpPr txBox="1"/>
      </xdr:nvSpPr>
      <xdr:spPr>
        <a:xfrm>
          <a:off x="12623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入所児童数の増により民間保育所運営費</a:t>
          </a:r>
          <a:r>
            <a:rPr kumimoji="1" lang="ja-JP" altLang="ja-JP" sz="1100">
              <a:solidFill>
                <a:schemeClr val="dk1"/>
              </a:solidFill>
              <a:effectLst/>
              <a:latin typeface="+mn-lt"/>
              <a:ea typeface="+mn-ea"/>
              <a:cs typeface="+mn-cs"/>
            </a:rPr>
            <a:t>が、サービス利用者数の増により障害者自立支援給付がそれぞれ増になった</a:t>
          </a:r>
          <a:r>
            <a:rPr kumimoji="1" lang="ja-JP" altLang="en-US" sz="1100">
              <a:solidFill>
                <a:schemeClr val="dk1"/>
              </a:solidFill>
              <a:effectLst/>
              <a:latin typeface="+mn-lt"/>
              <a:ea typeface="+mn-ea"/>
              <a:cs typeface="+mn-cs"/>
            </a:rPr>
            <a:t>ことによるものである。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63500</xdr:rowOff>
    </xdr:from>
    <xdr:to>
      <xdr:col>24</xdr:col>
      <xdr:colOff>25400</xdr:colOff>
      <xdr:row>60</xdr:row>
      <xdr:rowOff>76200</xdr:rowOff>
    </xdr:to>
    <xdr:cxnSp macro="">
      <xdr:nvCxnSpPr>
        <xdr:cNvPr id="186" name="直線コネクタ 185"/>
        <xdr:cNvCxnSpPr/>
      </xdr:nvCxnSpPr>
      <xdr:spPr>
        <a:xfrm>
          <a:off x="3987800" y="10350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7"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63500</xdr:rowOff>
    </xdr:to>
    <xdr:cxnSp macro="">
      <xdr:nvCxnSpPr>
        <xdr:cNvPr id="189" name="直線コネクタ 188"/>
        <xdr:cNvCxnSpPr/>
      </xdr:nvCxnSpPr>
      <xdr:spPr>
        <a:xfrm>
          <a:off x="3098800" y="10223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1" name="テキスト ボックス 190"/>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107950</xdr:rowOff>
    </xdr:to>
    <xdr:cxnSp macro="">
      <xdr:nvCxnSpPr>
        <xdr:cNvPr id="192" name="直線コネクタ 191"/>
        <xdr:cNvCxnSpPr/>
      </xdr:nvCxnSpPr>
      <xdr:spPr>
        <a:xfrm>
          <a:off x="2209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31750</xdr:rowOff>
    </xdr:to>
    <xdr:cxnSp macro="">
      <xdr:nvCxnSpPr>
        <xdr:cNvPr id="195" name="直線コネクタ 194"/>
        <xdr:cNvCxnSpPr/>
      </xdr:nvCxnSpPr>
      <xdr:spPr>
        <a:xfrm>
          <a:off x="1320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6" name="フローチャート: 判断 195"/>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197" name="テキスト ボックス 196"/>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25400</xdr:rowOff>
    </xdr:from>
    <xdr:to>
      <xdr:col>24</xdr:col>
      <xdr:colOff>76200</xdr:colOff>
      <xdr:row>60</xdr:row>
      <xdr:rowOff>127000</xdr:rowOff>
    </xdr:to>
    <xdr:sp macro="" textlink="">
      <xdr:nvSpPr>
        <xdr:cNvPr id="205" name="楕円 204"/>
        <xdr:cNvSpPr/>
      </xdr:nvSpPr>
      <xdr:spPr>
        <a:xfrm>
          <a:off x="47752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168927</xdr:rowOff>
    </xdr:from>
    <xdr:ext cx="762000" cy="259045"/>
    <xdr:sp macro="" textlink="">
      <xdr:nvSpPr>
        <xdr:cNvPr id="206" name="扶助費該当値テキスト"/>
        <xdr:cNvSpPr txBox="1"/>
      </xdr:nvSpPr>
      <xdr:spPr>
        <a:xfrm>
          <a:off x="49149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12700</xdr:rowOff>
    </xdr:from>
    <xdr:to>
      <xdr:col>20</xdr:col>
      <xdr:colOff>38100</xdr:colOff>
      <xdr:row>60</xdr:row>
      <xdr:rowOff>114300</xdr:rowOff>
    </xdr:to>
    <xdr:sp macro="" textlink="">
      <xdr:nvSpPr>
        <xdr:cNvPr id="207" name="楕円 206"/>
        <xdr:cNvSpPr/>
      </xdr:nvSpPr>
      <xdr:spPr>
        <a:xfrm>
          <a:off x="3937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99077</xdr:rowOff>
    </xdr:from>
    <xdr:ext cx="736600" cy="259045"/>
    <xdr:sp macro="" textlink="">
      <xdr:nvSpPr>
        <xdr:cNvPr id="208" name="テキスト ボックス 207"/>
        <xdr:cNvSpPr txBox="1"/>
      </xdr:nvSpPr>
      <xdr:spPr>
        <a:xfrm>
          <a:off x="3606800" y="1038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09" name="楕円 208"/>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0" name="テキスト ボックス 209"/>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1" name="楕円 210"/>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2" name="テキスト ボックス 211"/>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3" name="楕円 212"/>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4" name="テキスト ボックス 213"/>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、維持補修費および介護保険特別会計への繰出金が増となった</a:t>
          </a:r>
          <a:r>
            <a:rPr kumimoji="1" lang="ja-JP" altLang="ja-JP" sz="1100">
              <a:solidFill>
                <a:schemeClr val="dk1"/>
              </a:solidFill>
              <a:effectLst/>
              <a:latin typeface="+mn-lt"/>
              <a:ea typeface="+mn-ea"/>
              <a:cs typeface="+mn-cs"/>
            </a:rPr>
            <a:t>ことによるものである。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77470</xdr:rowOff>
    </xdr:from>
    <xdr:to>
      <xdr:col>82</xdr:col>
      <xdr:colOff>107950</xdr:colOff>
      <xdr:row>57</xdr:row>
      <xdr:rowOff>100330</xdr:rowOff>
    </xdr:to>
    <xdr:cxnSp macro="">
      <xdr:nvCxnSpPr>
        <xdr:cNvPr id="247" name="直線コネクタ 246"/>
        <xdr:cNvCxnSpPr/>
      </xdr:nvCxnSpPr>
      <xdr:spPr>
        <a:xfrm>
          <a:off x="15671800" y="9850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77470</xdr:rowOff>
    </xdr:to>
    <xdr:cxnSp macro="">
      <xdr:nvCxnSpPr>
        <xdr:cNvPr id="250" name="直線コネクタ 249"/>
        <xdr:cNvCxnSpPr/>
      </xdr:nvCxnSpPr>
      <xdr:spPr>
        <a:xfrm>
          <a:off x="14782800" y="9743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2" name="テキスト ボックス 251"/>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56</xdr:row>
      <xdr:rowOff>149860</xdr:rowOff>
    </xdr:to>
    <xdr:cxnSp macro="">
      <xdr:nvCxnSpPr>
        <xdr:cNvPr id="253" name="直線コネクタ 252"/>
        <xdr:cNvCxnSpPr/>
      </xdr:nvCxnSpPr>
      <xdr:spPr>
        <a:xfrm flipV="1">
          <a:off x="13893800" y="974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55" name="テキスト ボックス 25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149860</xdr:rowOff>
    </xdr:to>
    <xdr:cxnSp macro="">
      <xdr:nvCxnSpPr>
        <xdr:cNvPr id="256" name="直線コネクタ 255"/>
        <xdr:cNvCxnSpPr/>
      </xdr:nvCxnSpPr>
      <xdr:spPr>
        <a:xfrm>
          <a:off x="13004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7" name="フローチャート: 判断 256"/>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8" name="テキスト ボックス 257"/>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66" name="楕円 265"/>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21607</xdr:rowOff>
    </xdr:from>
    <xdr:ext cx="762000" cy="259045"/>
    <xdr:sp macro="" textlink="">
      <xdr:nvSpPr>
        <xdr:cNvPr id="267"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68" name="楕円 267"/>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69" name="テキスト ボックス 268"/>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0" name="楕円 269"/>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71" name="テキスト ボックス 270"/>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2" name="楕円 271"/>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3" name="テキスト ボックス 272"/>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4" name="楕円 273"/>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75" name="テキスト ボックス 274"/>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した。これは、東京都への常備消防事務委託負担金</a:t>
          </a:r>
          <a:r>
            <a:rPr kumimoji="1" lang="ja-JP" altLang="en-US" sz="1100">
              <a:solidFill>
                <a:schemeClr val="dk1"/>
              </a:solidFill>
              <a:effectLst/>
              <a:latin typeface="+mn-lt"/>
              <a:ea typeface="+mn-ea"/>
              <a:cs typeface="+mn-cs"/>
            </a:rPr>
            <a:t>、多摩ニュータウン環境組合負担金がそれぞれ減になったことによるものである。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20864</xdr:rowOff>
    </xdr:from>
    <xdr:to>
      <xdr:col>82</xdr:col>
      <xdr:colOff>107950</xdr:colOff>
      <xdr:row>35</xdr:row>
      <xdr:rowOff>64407</xdr:rowOff>
    </xdr:to>
    <xdr:cxnSp macro="">
      <xdr:nvCxnSpPr>
        <xdr:cNvPr id="310" name="直線コネクタ 309"/>
        <xdr:cNvCxnSpPr/>
      </xdr:nvCxnSpPr>
      <xdr:spPr>
        <a:xfrm flipV="1">
          <a:off x="15671800" y="6021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53522</xdr:rowOff>
    </xdr:from>
    <xdr:to>
      <xdr:col>78</xdr:col>
      <xdr:colOff>69850</xdr:colOff>
      <xdr:row>35</xdr:row>
      <xdr:rowOff>64407</xdr:rowOff>
    </xdr:to>
    <xdr:cxnSp macro="">
      <xdr:nvCxnSpPr>
        <xdr:cNvPr id="313" name="直線コネクタ 312"/>
        <xdr:cNvCxnSpPr/>
      </xdr:nvCxnSpPr>
      <xdr:spPr>
        <a:xfrm>
          <a:off x="14782800" y="605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53522</xdr:rowOff>
    </xdr:from>
    <xdr:to>
      <xdr:col>73</xdr:col>
      <xdr:colOff>180975</xdr:colOff>
      <xdr:row>36</xdr:row>
      <xdr:rowOff>1814</xdr:rowOff>
    </xdr:to>
    <xdr:cxnSp macro="">
      <xdr:nvCxnSpPr>
        <xdr:cNvPr id="316" name="直線コネクタ 315"/>
        <xdr:cNvCxnSpPr/>
      </xdr:nvCxnSpPr>
      <xdr:spPr>
        <a:xfrm flipV="1">
          <a:off x="13893800" y="60542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151493</xdr:rowOff>
    </xdr:from>
    <xdr:to>
      <xdr:col>69</xdr:col>
      <xdr:colOff>92075</xdr:colOff>
      <xdr:row>36</xdr:row>
      <xdr:rowOff>1814</xdr:rowOff>
    </xdr:to>
    <xdr:cxnSp macro="">
      <xdr:nvCxnSpPr>
        <xdr:cNvPr id="319" name="直線コネクタ 318"/>
        <xdr:cNvCxnSpPr/>
      </xdr:nvCxnSpPr>
      <xdr:spPr>
        <a:xfrm>
          <a:off x="13004800" y="6152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1" name="テキスト ボックス 320"/>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141514</xdr:rowOff>
    </xdr:from>
    <xdr:to>
      <xdr:col>82</xdr:col>
      <xdr:colOff>158750</xdr:colOff>
      <xdr:row>35</xdr:row>
      <xdr:rowOff>71664</xdr:rowOff>
    </xdr:to>
    <xdr:sp macro="" textlink="">
      <xdr:nvSpPr>
        <xdr:cNvPr id="329" name="楕円 328"/>
        <xdr:cNvSpPr/>
      </xdr:nvSpPr>
      <xdr:spPr>
        <a:xfrm>
          <a:off x="16459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158041</xdr:rowOff>
    </xdr:from>
    <xdr:ext cx="762000" cy="259045"/>
    <xdr:sp macro="" textlink="">
      <xdr:nvSpPr>
        <xdr:cNvPr id="330" name="補助費等該当値テキスト"/>
        <xdr:cNvSpPr txBox="1"/>
      </xdr:nvSpPr>
      <xdr:spPr>
        <a:xfrm>
          <a:off x="16598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13607</xdr:rowOff>
    </xdr:from>
    <xdr:to>
      <xdr:col>78</xdr:col>
      <xdr:colOff>120650</xdr:colOff>
      <xdr:row>35</xdr:row>
      <xdr:rowOff>115207</xdr:rowOff>
    </xdr:to>
    <xdr:sp macro="" textlink="">
      <xdr:nvSpPr>
        <xdr:cNvPr id="331" name="楕円 330"/>
        <xdr:cNvSpPr/>
      </xdr:nvSpPr>
      <xdr:spPr>
        <a:xfrm>
          <a:off x="15621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125384</xdr:rowOff>
    </xdr:from>
    <xdr:ext cx="736600" cy="259045"/>
    <xdr:sp macro="" textlink="">
      <xdr:nvSpPr>
        <xdr:cNvPr id="332" name="テキスト ボックス 331"/>
        <xdr:cNvSpPr txBox="1"/>
      </xdr:nvSpPr>
      <xdr:spPr>
        <a:xfrm>
          <a:off x="15290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2722</xdr:rowOff>
    </xdr:from>
    <xdr:to>
      <xdr:col>74</xdr:col>
      <xdr:colOff>31750</xdr:colOff>
      <xdr:row>35</xdr:row>
      <xdr:rowOff>104322</xdr:rowOff>
    </xdr:to>
    <xdr:sp macro="" textlink="">
      <xdr:nvSpPr>
        <xdr:cNvPr id="333" name="楕円 332"/>
        <xdr:cNvSpPr/>
      </xdr:nvSpPr>
      <xdr:spPr>
        <a:xfrm>
          <a:off x="14732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114499</xdr:rowOff>
    </xdr:from>
    <xdr:ext cx="762000" cy="259045"/>
    <xdr:sp macro="" textlink="">
      <xdr:nvSpPr>
        <xdr:cNvPr id="334" name="テキスト ボックス 333"/>
        <xdr:cNvSpPr txBox="1"/>
      </xdr:nvSpPr>
      <xdr:spPr>
        <a:xfrm>
          <a:off x="14401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122464</xdr:rowOff>
    </xdr:from>
    <xdr:to>
      <xdr:col>69</xdr:col>
      <xdr:colOff>142875</xdr:colOff>
      <xdr:row>36</xdr:row>
      <xdr:rowOff>52614</xdr:rowOff>
    </xdr:to>
    <xdr:sp macro="" textlink="">
      <xdr:nvSpPr>
        <xdr:cNvPr id="335" name="楕円 334"/>
        <xdr:cNvSpPr/>
      </xdr:nvSpPr>
      <xdr:spPr>
        <a:xfrm>
          <a:off x="13843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62791</xdr:rowOff>
    </xdr:from>
    <xdr:ext cx="762000" cy="259045"/>
    <xdr:sp macro="" textlink="">
      <xdr:nvSpPr>
        <xdr:cNvPr id="336" name="テキスト ボックス 335"/>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37" name="楕円 336"/>
        <xdr:cNvSpPr/>
      </xdr:nvSpPr>
      <xdr:spPr>
        <a:xfrm>
          <a:off x="12954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41020</xdr:rowOff>
    </xdr:from>
    <xdr:ext cx="762000" cy="259045"/>
    <xdr:sp macro="" textlink="">
      <xdr:nvSpPr>
        <xdr:cNvPr id="338" name="テキスト ボックス 337"/>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償還の進行により多摩ニュータウン関連施設整備債償還費が減になったことなどによるものである。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62230</xdr:rowOff>
    </xdr:to>
    <xdr:cxnSp macro="">
      <xdr:nvCxnSpPr>
        <xdr:cNvPr id="371" name="直線コネクタ 370"/>
        <xdr:cNvCxnSpPr/>
      </xdr:nvCxnSpPr>
      <xdr:spPr>
        <a:xfrm flipV="1">
          <a:off x="3987800" y="12913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62230</xdr:rowOff>
    </xdr:to>
    <xdr:cxnSp macro="">
      <xdr:nvCxnSpPr>
        <xdr:cNvPr id="374" name="直線コネクタ 373"/>
        <xdr:cNvCxnSpPr/>
      </xdr:nvCxnSpPr>
      <xdr:spPr>
        <a:xfrm>
          <a:off x="3098800" y="12890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107950</xdr:rowOff>
    </xdr:to>
    <xdr:cxnSp macro="">
      <xdr:nvCxnSpPr>
        <xdr:cNvPr id="377" name="直線コネクタ 376"/>
        <xdr:cNvCxnSpPr/>
      </xdr:nvCxnSpPr>
      <xdr:spPr>
        <a:xfrm flipV="1">
          <a:off x="2209800" y="1289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168911</xdr:rowOff>
    </xdr:to>
    <xdr:cxnSp macro="">
      <xdr:nvCxnSpPr>
        <xdr:cNvPr id="380" name="直線コネクタ 379"/>
        <xdr:cNvCxnSpPr/>
      </xdr:nvCxnSpPr>
      <xdr:spPr>
        <a:xfrm flipV="1">
          <a:off x="1320800" y="12966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1" name="フローチャート: 判断 380"/>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2" name="テキスト ボックス 381"/>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3" name="フローチャート: 判断 382"/>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84" name="テキスト ボックス 383"/>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90" name="楕円 389"/>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91"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2" name="楕円 391"/>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93" name="テキスト ボックス 392"/>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4" name="楕円 393"/>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5" name="テキスト ボックス 394"/>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96" name="楕円 395"/>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97" name="テキスト ボックス 396"/>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8" name="楕円 397"/>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99" name="テキスト ボックス 398"/>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した。これは、人件費、</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になったこと</a:t>
          </a:r>
          <a:r>
            <a:rPr kumimoji="1" lang="ja-JP" altLang="en-US" sz="1100">
              <a:solidFill>
                <a:schemeClr val="dk1"/>
              </a:solidFill>
              <a:effectLst/>
              <a:latin typeface="+mn-lt"/>
              <a:ea typeface="+mn-ea"/>
              <a:cs typeface="+mn-cs"/>
            </a:rPr>
            <a:t>が主な要因</a:t>
          </a:r>
          <a:r>
            <a:rPr kumimoji="1" lang="ja-JP" altLang="ja-JP" sz="1100">
              <a:solidFill>
                <a:schemeClr val="dk1"/>
              </a:solidFill>
              <a:effectLst/>
              <a:latin typeface="+mn-lt"/>
              <a:ea typeface="+mn-ea"/>
              <a:cs typeface="+mn-cs"/>
            </a:rPr>
            <a:t>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78</xdr:row>
      <xdr:rowOff>157480</xdr:rowOff>
    </xdr:to>
    <xdr:cxnSp macro="">
      <xdr:nvCxnSpPr>
        <xdr:cNvPr id="432" name="直線コネクタ 431"/>
        <xdr:cNvCxnSpPr/>
      </xdr:nvCxnSpPr>
      <xdr:spPr>
        <a:xfrm flipV="1">
          <a:off x="15671800" y="13507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78</xdr:row>
      <xdr:rowOff>157480</xdr:rowOff>
    </xdr:to>
    <xdr:cxnSp macro="">
      <xdr:nvCxnSpPr>
        <xdr:cNvPr id="435" name="直線コネクタ 434"/>
        <xdr:cNvCxnSpPr/>
      </xdr:nvCxnSpPr>
      <xdr:spPr>
        <a:xfrm>
          <a:off x="14782800" y="1319530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153670</xdr:rowOff>
    </xdr:to>
    <xdr:cxnSp macro="">
      <xdr:nvCxnSpPr>
        <xdr:cNvPr id="438" name="直線コネクタ 437"/>
        <xdr:cNvCxnSpPr/>
      </xdr:nvCxnSpPr>
      <xdr:spPr>
        <a:xfrm flipV="1">
          <a:off x="13893800" y="131953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153670</xdr:rowOff>
    </xdr:to>
    <xdr:cxnSp macro="">
      <xdr:nvCxnSpPr>
        <xdr:cNvPr id="441" name="直線コネクタ 440"/>
        <xdr:cNvCxnSpPr/>
      </xdr:nvCxnSpPr>
      <xdr:spPr>
        <a:xfrm>
          <a:off x="13004800" y="132257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2" name="フローチャート: 判断 441"/>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43" name="テキスト ボックス 442"/>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44" name="フローチャート: 判断 443"/>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74947</xdr:rowOff>
    </xdr:from>
    <xdr:ext cx="762000" cy="259045"/>
    <xdr:sp macro="" textlink="">
      <xdr:nvSpPr>
        <xdr:cNvPr id="445" name="テキスト ボックス 444"/>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51" name="楕円 450"/>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55897</xdr:rowOff>
    </xdr:from>
    <xdr:ext cx="762000" cy="259045"/>
    <xdr:sp macro="" textlink="">
      <xdr:nvSpPr>
        <xdr:cNvPr id="452" name="公債費以外該当値テキスト"/>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106680</xdr:rowOff>
    </xdr:from>
    <xdr:to>
      <xdr:col>78</xdr:col>
      <xdr:colOff>120650</xdr:colOff>
      <xdr:row>79</xdr:row>
      <xdr:rowOff>36830</xdr:rowOff>
    </xdr:to>
    <xdr:sp macro="" textlink="">
      <xdr:nvSpPr>
        <xdr:cNvPr id="453" name="楕円 452"/>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21607</xdr:rowOff>
    </xdr:from>
    <xdr:ext cx="736600" cy="259045"/>
    <xdr:sp macro="" textlink="">
      <xdr:nvSpPr>
        <xdr:cNvPr id="454" name="テキスト ボックス 453"/>
        <xdr:cNvSpPr txBox="1"/>
      </xdr:nvSpPr>
      <xdr:spPr>
        <a:xfrm>
          <a:off x="15290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55" name="楕円 454"/>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56" name="テキスト ボックス 455"/>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102870</xdr:rowOff>
    </xdr:from>
    <xdr:to>
      <xdr:col>69</xdr:col>
      <xdr:colOff>142875</xdr:colOff>
      <xdr:row>78</xdr:row>
      <xdr:rowOff>33020</xdr:rowOff>
    </xdr:to>
    <xdr:sp macro="" textlink="">
      <xdr:nvSpPr>
        <xdr:cNvPr id="457" name="楕円 456"/>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17797</xdr:rowOff>
    </xdr:from>
    <xdr:ext cx="762000" cy="259045"/>
    <xdr:sp macro="" textlink="">
      <xdr:nvSpPr>
        <xdr:cNvPr id="458" name="テキスト ボックス 457"/>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9" name="楕円 458"/>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60" name="テキスト ボックス 459"/>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154463</xdr:rowOff>
    </xdr:from>
    <xdr:to>
      <xdr:col>29</xdr:col>
      <xdr:colOff>127000</xdr:colOff>
      <xdr:row>19</xdr:row>
      <xdr:rowOff>157114</xdr:rowOff>
    </xdr:to>
    <xdr:cxnSp macro="">
      <xdr:nvCxnSpPr>
        <xdr:cNvPr id="48" name="直線コネクタ 47"/>
        <xdr:cNvCxnSpPr/>
      </xdr:nvCxnSpPr>
      <xdr:spPr bwMode="auto">
        <a:xfrm>
          <a:off x="5003800" y="3459638"/>
          <a:ext cx="647700" cy="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145273</xdr:rowOff>
    </xdr:from>
    <xdr:to>
      <xdr:col>26</xdr:col>
      <xdr:colOff>50800</xdr:colOff>
      <xdr:row>19</xdr:row>
      <xdr:rowOff>154463</xdr:rowOff>
    </xdr:to>
    <xdr:cxnSp macro="">
      <xdr:nvCxnSpPr>
        <xdr:cNvPr id="51" name="直線コネクタ 50"/>
        <xdr:cNvCxnSpPr/>
      </xdr:nvCxnSpPr>
      <xdr:spPr bwMode="auto">
        <a:xfrm>
          <a:off x="4305300" y="3450448"/>
          <a:ext cx="698500" cy="9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145273</xdr:rowOff>
    </xdr:from>
    <xdr:to>
      <xdr:col>22</xdr:col>
      <xdr:colOff>114300</xdr:colOff>
      <xdr:row>20</xdr:row>
      <xdr:rowOff>5690</xdr:rowOff>
    </xdr:to>
    <xdr:cxnSp macro="">
      <xdr:nvCxnSpPr>
        <xdr:cNvPr id="54" name="直線コネクタ 53"/>
        <xdr:cNvCxnSpPr/>
      </xdr:nvCxnSpPr>
      <xdr:spPr bwMode="auto">
        <a:xfrm flipV="1">
          <a:off x="3606800" y="3450448"/>
          <a:ext cx="698500" cy="3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5690</xdr:rowOff>
    </xdr:from>
    <xdr:to>
      <xdr:col>18</xdr:col>
      <xdr:colOff>177800</xdr:colOff>
      <xdr:row>20</xdr:row>
      <xdr:rowOff>10262</xdr:rowOff>
    </xdr:to>
    <xdr:cxnSp macro="">
      <xdr:nvCxnSpPr>
        <xdr:cNvPr id="57" name="直線コネクタ 56"/>
        <xdr:cNvCxnSpPr/>
      </xdr:nvCxnSpPr>
      <xdr:spPr bwMode="auto">
        <a:xfrm flipV="1">
          <a:off x="2908300" y="3482315"/>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106314</xdr:rowOff>
    </xdr:from>
    <xdr:to>
      <xdr:col>29</xdr:col>
      <xdr:colOff>177800</xdr:colOff>
      <xdr:row>20</xdr:row>
      <xdr:rowOff>36464</xdr:rowOff>
    </xdr:to>
    <xdr:sp macro="" textlink="">
      <xdr:nvSpPr>
        <xdr:cNvPr id="67" name="楕円 66"/>
        <xdr:cNvSpPr/>
      </xdr:nvSpPr>
      <xdr:spPr bwMode="auto">
        <a:xfrm>
          <a:off x="5600700" y="341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14891</xdr:rowOff>
    </xdr:from>
    <xdr:ext cx="762000" cy="259045"/>
    <xdr:sp macro="" textlink="">
      <xdr:nvSpPr>
        <xdr:cNvPr id="68" name="人口1人当たり決算額の推移該当値テキスト130"/>
        <xdr:cNvSpPr txBox="1"/>
      </xdr:nvSpPr>
      <xdr:spPr>
        <a:xfrm>
          <a:off x="5740400" y="332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103663</xdr:rowOff>
    </xdr:from>
    <xdr:to>
      <xdr:col>26</xdr:col>
      <xdr:colOff>101600</xdr:colOff>
      <xdr:row>20</xdr:row>
      <xdr:rowOff>33813</xdr:rowOff>
    </xdr:to>
    <xdr:sp macro="" textlink="">
      <xdr:nvSpPr>
        <xdr:cNvPr id="69" name="楕円 68"/>
        <xdr:cNvSpPr/>
      </xdr:nvSpPr>
      <xdr:spPr bwMode="auto">
        <a:xfrm>
          <a:off x="4953000" y="3408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18590</xdr:rowOff>
    </xdr:from>
    <xdr:ext cx="736600" cy="259045"/>
    <xdr:sp macro="" textlink="">
      <xdr:nvSpPr>
        <xdr:cNvPr id="70" name="テキスト ボックス 69"/>
        <xdr:cNvSpPr txBox="1"/>
      </xdr:nvSpPr>
      <xdr:spPr>
        <a:xfrm>
          <a:off x="4622800" y="3495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94473</xdr:rowOff>
    </xdr:from>
    <xdr:to>
      <xdr:col>22</xdr:col>
      <xdr:colOff>165100</xdr:colOff>
      <xdr:row>20</xdr:row>
      <xdr:rowOff>24623</xdr:rowOff>
    </xdr:to>
    <xdr:sp macro="" textlink="">
      <xdr:nvSpPr>
        <xdr:cNvPr id="71" name="楕円 70"/>
        <xdr:cNvSpPr/>
      </xdr:nvSpPr>
      <xdr:spPr bwMode="auto">
        <a:xfrm>
          <a:off x="4254500" y="3399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9400</xdr:rowOff>
    </xdr:from>
    <xdr:ext cx="762000" cy="259045"/>
    <xdr:sp macro="" textlink="">
      <xdr:nvSpPr>
        <xdr:cNvPr id="72" name="テキスト ボックス 71"/>
        <xdr:cNvSpPr txBox="1"/>
      </xdr:nvSpPr>
      <xdr:spPr>
        <a:xfrm>
          <a:off x="3924300" y="348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126340</xdr:rowOff>
    </xdr:from>
    <xdr:to>
      <xdr:col>19</xdr:col>
      <xdr:colOff>38100</xdr:colOff>
      <xdr:row>20</xdr:row>
      <xdr:rowOff>56490</xdr:rowOff>
    </xdr:to>
    <xdr:sp macro="" textlink="">
      <xdr:nvSpPr>
        <xdr:cNvPr id="73" name="楕円 72"/>
        <xdr:cNvSpPr/>
      </xdr:nvSpPr>
      <xdr:spPr bwMode="auto">
        <a:xfrm>
          <a:off x="3556000" y="343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41267</xdr:rowOff>
    </xdr:from>
    <xdr:ext cx="762000" cy="259045"/>
    <xdr:sp macro="" textlink="">
      <xdr:nvSpPr>
        <xdr:cNvPr id="74" name="テキスト ボックス 73"/>
        <xdr:cNvSpPr txBox="1"/>
      </xdr:nvSpPr>
      <xdr:spPr>
        <a:xfrm>
          <a:off x="3225800" y="351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130912</xdr:rowOff>
    </xdr:from>
    <xdr:to>
      <xdr:col>15</xdr:col>
      <xdr:colOff>101600</xdr:colOff>
      <xdr:row>20</xdr:row>
      <xdr:rowOff>61062</xdr:rowOff>
    </xdr:to>
    <xdr:sp macro="" textlink="">
      <xdr:nvSpPr>
        <xdr:cNvPr id="75" name="楕円 74"/>
        <xdr:cNvSpPr/>
      </xdr:nvSpPr>
      <xdr:spPr bwMode="auto">
        <a:xfrm>
          <a:off x="2857500" y="343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45839</xdr:rowOff>
    </xdr:from>
    <xdr:ext cx="762000" cy="259045"/>
    <xdr:sp macro="" textlink="">
      <xdr:nvSpPr>
        <xdr:cNvPr id="76" name="テキスト ボックス 75"/>
        <xdr:cNvSpPr txBox="1"/>
      </xdr:nvSpPr>
      <xdr:spPr>
        <a:xfrm>
          <a:off x="2527300" y="352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81623</xdr:rowOff>
    </xdr:from>
    <xdr:to>
      <xdr:col>29</xdr:col>
      <xdr:colOff>127000</xdr:colOff>
      <xdr:row>37</xdr:row>
      <xdr:rowOff>90919</xdr:rowOff>
    </xdr:to>
    <xdr:cxnSp macro="">
      <xdr:nvCxnSpPr>
        <xdr:cNvPr id="109" name="直線コネクタ 108"/>
        <xdr:cNvCxnSpPr/>
      </xdr:nvCxnSpPr>
      <xdr:spPr bwMode="auto">
        <a:xfrm>
          <a:off x="5003800" y="7206323"/>
          <a:ext cx="647700" cy="9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81432</xdr:rowOff>
    </xdr:from>
    <xdr:to>
      <xdr:col>26</xdr:col>
      <xdr:colOff>50800</xdr:colOff>
      <xdr:row>37</xdr:row>
      <xdr:rowOff>81623</xdr:rowOff>
    </xdr:to>
    <xdr:cxnSp macro="">
      <xdr:nvCxnSpPr>
        <xdr:cNvPr id="112" name="直線コネクタ 111"/>
        <xdr:cNvCxnSpPr/>
      </xdr:nvCxnSpPr>
      <xdr:spPr bwMode="auto">
        <a:xfrm>
          <a:off x="4305300" y="7206132"/>
          <a:ext cx="698500" cy="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81432</xdr:rowOff>
    </xdr:from>
    <xdr:to>
      <xdr:col>22</xdr:col>
      <xdr:colOff>114300</xdr:colOff>
      <xdr:row>37</xdr:row>
      <xdr:rowOff>119876</xdr:rowOff>
    </xdr:to>
    <xdr:cxnSp macro="">
      <xdr:nvCxnSpPr>
        <xdr:cNvPr id="115" name="直線コネクタ 114"/>
        <xdr:cNvCxnSpPr/>
      </xdr:nvCxnSpPr>
      <xdr:spPr bwMode="auto">
        <a:xfrm flipV="1">
          <a:off x="3606800" y="7206132"/>
          <a:ext cx="698500" cy="3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61582</xdr:rowOff>
    </xdr:from>
    <xdr:to>
      <xdr:col>18</xdr:col>
      <xdr:colOff>177800</xdr:colOff>
      <xdr:row>37</xdr:row>
      <xdr:rowOff>119876</xdr:rowOff>
    </xdr:to>
    <xdr:cxnSp macro="">
      <xdr:nvCxnSpPr>
        <xdr:cNvPr id="118" name="直線コネクタ 117"/>
        <xdr:cNvCxnSpPr/>
      </xdr:nvCxnSpPr>
      <xdr:spPr bwMode="auto">
        <a:xfrm>
          <a:off x="2908300" y="7186282"/>
          <a:ext cx="698500" cy="58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326738</xdr:rowOff>
    </xdr:from>
    <xdr:ext cx="762000" cy="259045"/>
    <xdr:sp macro="" textlink="">
      <xdr:nvSpPr>
        <xdr:cNvPr id="120" name="テキスト ボックス 119"/>
        <xdr:cNvSpPr txBox="1"/>
      </xdr:nvSpPr>
      <xdr:spPr>
        <a:xfrm>
          <a:off x="32258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271987</xdr:rowOff>
    </xdr:from>
    <xdr:ext cx="762000" cy="259045"/>
    <xdr:sp macro="" textlink="">
      <xdr:nvSpPr>
        <xdr:cNvPr id="122" name="テキスト ボックス 121"/>
        <xdr:cNvSpPr txBox="1"/>
      </xdr:nvSpPr>
      <xdr:spPr>
        <a:xfrm>
          <a:off x="25273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40119</xdr:rowOff>
    </xdr:from>
    <xdr:to>
      <xdr:col>29</xdr:col>
      <xdr:colOff>177800</xdr:colOff>
      <xdr:row>37</xdr:row>
      <xdr:rowOff>141719</xdr:rowOff>
    </xdr:to>
    <xdr:sp macro="" textlink="">
      <xdr:nvSpPr>
        <xdr:cNvPr id="128" name="楕円 127"/>
        <xdr:cNvSpPr/>
      </xdr:nvSpPr>
      <xdr:spPr bwMode="auto">
        <a:xfrm>
          <a:off x="5600700" y="7164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120146</xdr:rowOff>
    </xdr:from>
    <xdr:ext cx="762000" cy="259045"/>
    <xdr:sp macro="" textlink="">
      <xdr:nvSpPr>
        <xdr:cNvPr id="129" name="人口1人当たり決算額の推移該当値テキスト445"/>
        <xdr:cNvSpPr txBox="1"/>
      </xdr:nvSpPr>
      <xdr:spPr>
        <a:xfrm>
          <a:off x="5740400" y="707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30823</xdr:rowOff>
    </xdr:from>
    <xdr:to>
      <xdr:col>26</xdr:col>
      <xdr:colOff>101600</xdr:colOff>
      <xdr:row>37</xdr:row>
      <xdr:rowOff>132423</xdr:rowOff>
    </xdr:to>
    <xdr:sp macro="" textlink="">
      <xdr:nvSpPr>
        <xdr:cNvPr id="130" name="楕円 129"/>
        <xdr:cNvSpPr/>
      </xdr:nvSpPr>
      <xdr:spPr bwMode="auto">
        <a:xfrm>
          <a:off x="4953000" y="715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117200</xdr:rowOff>
    </xdr:from>
    <xdr:ext cx="736600" cy="259045"/>
    <xdr:sp macro="" textlink="">
      <xdr:nvSpPr>
        <xdr:cNvPr id="131" name="テキスト ボックス 130"/>
        <xdr:cNvSpPr txBox="1"/>
      </xdr:nvSpPr>
      <xdr:spPr>
        <a:xfrm>
          <a:off x="4622800" y="724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30632</xdr:rowOff>
    </xdr:from>
    <xdr:to>
      <xdr:col>22</xdr:col>
      <xdr:colOff>165100</xdr:colOff>
      <xdr:row>37</xdr:row>
      <xdr:rowOff>132232</xdr:rowOff>
    </xdr:to>
    <xdr:sp macro="" textlink="">
      <xdr:nvSpPr>
        <xdr:cNvPr id="132" name="楕円 131"/>
        <xdr:cNvSpPr/>
      </xdr:nvSpPr>
      <xdr:spPr bwMode="auto">
        <a:xfrm>
          <a:off x="4254500" y="7155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117009</xdr:rowOff>
    </xdr:from>
    <xdr:ext cx="762000" cy="259045"/>
    <xdr:sp macro="" textlink="">
      <xdr:nvSpPr>
        <xdr:cNvPr id="133" name="テキスト ボックス 132"/>
        <xdr:cNvSpPr txBox="1"/>
      </xdr:nvSpPr>
      <xdr:spPr>
        <a:xfrm>
          <a:off x="3924300" y="724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69076</xdr:rowOff>
    </xdr:from>
    <xdr:to>
      <xdr:col>19</xdr:col>
      <xdr:colOff>38100</xdr:colOff>
      <xdr:row>37</xdr:row>
      <xdr:rowOff>170676</xdr:rowOff>
    </xdr:to>
    <xdr:sp macro="" textlink="">
      <xdr:nvSpPr>
        <xdr:cNvPr id="134" name="楕円 133"/>
        <xdr:cNvSpPr/>
      </xdr:nvSpPr>
      <xdr:spPr bwMode="auto">
        <a:xfrm>
          <a:off x="3556000" y="7193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155453</xdr:rowOff>
    </xdr:from>
    <xdr:ext cx="762000" cy="259045"/>
    <xdr:sp macro="" textlink="">
      <xdr:nvSpPr>
        <xdr:cNvPr id="135" name="テキスト ボックス 134"/>
        <xdr:cNvSpPr txBox="1"/>
      </xdr:nvSpPr>
      <xdr:spPr>
        <a:xfrm>
          <a:off x="3225800" y="728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10782</xdr:rowOff>
    </xdr:from>
    <xdr:to>
      <xdr:col>15</xdr:col>
      <xdr:colOff>101600</xdr:colOff>
      <xdr:row>37</xdr:row>
      <xdr:rowOff>112382</xdr:rowOff>
    </xdr:to>
    <xdr:sp macro="" textlink="">
      <xdr:nvSpPr>
        <xdr:cNvPr id="136" name="楕円 135"/>
        <xdr:cNvSpPr/>
      </xdr:nvSpPr>
      <xdr:spPr bwMode="auto">
        <a:xfrm>
          <a:off x="2857500" y="7135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97159</xdr:rowOff>
    </xdr:from>
    <xdr:ext cx="762000" cy="259045"/>
    <xdr:sp macro="" textlink="">
      <xdr:nvSpPr>
        <xdr:cNvPr id="137" name="テキスト ボックス 136"/>
        <xdr:cNvSpPr txBox="1"/>
      </xdr:nvSpPr>
      <xdr:spPr>
        <a:xfrm>
          <a:off x="2527300" y="722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563,178
550,959
186.38
194,691,523
190,648,275
3,532,060
107,312,792
128,967,944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43116</xdr:rowOff>
    </xdr:from>
    <xdr:to>
      <xdr:col>24</xdr:col>
      <xdr:colOff>63500</xdr:colOff>
      <xdr:row>37</xdr:row>
      <xdr:rowOff>43193</xdr:rowOff>
    </xdr:to>
    <xdr:cxnSp macro="">
      <xdr:nvCxnSpPr>
        <xdr:cNvPr id="61" name="直線コネクタ 60"/>
        <xdr:cNvCxnSpPr/>
      </xdr:nvCxnSpPr>
      <xdr:spPr>
        <a:xfrm>
          <a:off x="3797300" y="6386766"/>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43116</xdr:rowOff>
    </xdr:from>
    <xdr:to>
      <xdr:col>19</xdr:col>
      <xdr:colOff>177800</xdr:colOff>
      <xdr:row>37</xdr:row>
      <xdr:rowOff>54737</xdr:rowOff>
    </xdr:to>
    <xdr:cxnSp macro="">
      <xdr:nvCxnSpPr>
        <xdr:cNvPr id="64" name="直線コネクタ 63"/>
        <xdr:cNvCxnSpPr/>
      </xdr:nvCxnSpPr>
      <xdr:spPr>
        <a:xfrm flipV="1">
          <a:off x="2908300" y="6386766"/>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27343</xdr:rowOff>
    </xdr:from>
    <xdr:to>
      <xdr:col>15</xdr:col>
      <xdr:colOff>50800</xdr:colOff>
      <xdr:row>37</xdr:row>
      <xdr:rowOff>54737</xdr:rowOff>
    </xdr:to>
    <xdr:cxnSp macro="">
      <xdr:nvCxnSpPr>
        <xdr:cNvPr id="67" name="直線コネクタ 66"/>
        <xdr:cNvCxnSpPr/>
      </xdr:nvCxnSpPr>
      <xdr:spPr>
        <a:xfrm>
          <a:off x="2019300" y="6370993"/>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27343</xdr:rowOff>
    </xdr:from>
    <xdr:to>
      <xdr:col>10</xdr:col>
      <xdr:colOff>114300</xdr:colOff>
      <xdr:row>37</xdr:row>
      <xdr:rowOff>31115</xdr:rowOff>
    </xdr:to>
    <xdr:cxnSp macro="">
      <xdr:nvCxnSpPr>
        <xdr:cNvPr id="70" name="直線コネクタ 69"/>
        <xdr:cNvCxnSpPr/>
      </xdr:nvCxnSpPr>
      <xdr:spPr>
        <a:xfrm flipV="1">
          <a:off x="1130300" y="637099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163843</xdr:rowOff>
    </xdr:from>
    <xdr:to>
      <xdr:col>24</xdr:col>
      <xdr:colOff>114300</xdr:colOff>
      <xdr:row>37</xdr:row>
      <xdr:rowOff>93993</xdr:rowOff>
    </xdr:to>
    <xdr:sp macro="" textlink="">
      <xdr:nvSpPr>
        <xdr:cNvPr id="80" name="楕円 79"/>
        <xdr:cNvSpPr/>
      </xdr:nvSpPr>
      <xdr:spPr>
        <a:xfrm>
          <a:off x="4584700" y="63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142270</xdr:rowOff>
    </xdr:from>
    <xdr:ext cx="534377" cy="259045"/>
    <xdr:sp macro="" textlink="">
      <xdr:nvSpPr>
        <xdr:cNvPr id="81" name="人件費該当値テキスト"/>
        <xdr:cNvSpPr txBox="1"/>
      </xdr:nvSpPr>
      <xdr:spPr>
        <a:xfrm>
          <a:off x="4686300" y="631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163766</xdr:rowOff>
    </xdr:from>
    <xdr:to>
      <xdr:col>20</xdr:col>
      <xdr:colOff>38100</xdr:colOff>
      <xdr:row>37</xdr:row>
      <xdr:rowOff>93916</xdr:rowOff>
    </xdr:to>
    <xdr:sp macro="" textlink="">
      <xdr:nvSpPr>
        <xdr:cNvPr id="82" name="楕円 81"/>
        <xdr:cNvSpPr/>
      </xdr:nvSpPr>
      <xdr:spPr>
        <a:xfrm>
          <a:off x="3746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85043</xdr:rowOff>
    </xdr:from>
    <xdr:ext cx="534377" cy="259045"/>
    <xdr:sp macro="" textlink="">
      <xdr:nvSpPr>
        <xdr:cNvPr id="83" name="テキスト ボックス 82"/>
        <xdr:cNvSpPr txBox="1"/>
      </xdr:nvSpPr>
      <xdr:spPr>
        <a:xfrm>
          <a:off x="3530111" y="64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3937</xdr:rowOff>
    </xdr:from>
    <xdr:to>
      <xdr:col>15</xdr:col>
      <xdr:colOff>101600</xdr:colOff>
      <xdr:row>37</xdr:row>
      <xdr:rowOff>105537</xdr:rowOff>
    </xdr:to>
    <xdr:sp macro="" textlink="">
      <xdr:nvSpPr>
        <xdr:cNvPr id="84" name="楕円 83"/>
        <xdr:cNvSpPr/>
      </xdr:nvSpPr>
      <xdr:spPr>
        <a:xfrm>
          <a:off x="2857500" y="63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96664</xdr:rowOff>
    </xdr:from>
    <xdr:ext cx="534377" cy="259045"/>
    <xdr:sp macro="" textlink="">
      <xdr:nvSpPr>
        <xdr:cNvPr id="85" name="テキスト ボックス 84"/>
        <xdr:cNvSpPr txBox="1"/>
      </xdr:nvSpPr>
      <xdr:spPr>
        <a:xfrm>
          <a:off x="2641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147993</xdr:rowOff>
    </xdr:from>
    <xdr:to>
      <xdr:col>10</xdr:col>
      <xdr:colOff>165100</xdr:colOff>
      <xdr:row>37</xdr:row>
      <xdr:rowOff>78143</xdr:rowOff>
    </xdr:to>
    <xdr:sp macro="" textlink="">
      <xdr:nvSpPr>
        <xdr:cNvPr id="86" name="楕円 85"/>
        <xdr:cNvSpPr/>
      </xdr:nvSpPr>
      <xdr:spPr>
        <a:xfrm>
          <a:off x="1968500" y="63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69270</xdr:rowOff>
    </xdr:from>
    <xdr:ext cx="534377" cy="259045"/>
    <xdr:sp macro="" textlink="">
      <xdr:nvSpPr>
        <xdr:cNvPr id="87" name="テキスト ボックス 86"/>
        <xdr:cNvSpPr txBox="1"/>
      </xdr:nvSpPr>
      <xdr:spPr>
        <a:xfrm>
          <a:off x="1752111" y="64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151765</xdr:rowOff>
    </xdr:from>
    <xdr:to>
      <xdr:col>6</xdr:col>
      <xdr:colOff>38100</xdr:colOff>
      <xdr:row>37</xdr:row>
      <xdr:rowOff>81915</xdr:rowOff>
    </xdr:to>
    <xdr:sp macro="" textlink="">
      <xdr:nvSpPr>
        <xdr:cNvPr id="88" name="楕円 87"/>
        <xdr:cNvSpPr/>
      </xdr:nvSpPr>
      <xdr:spPr>
        <a:xfrm>
          <a:off x="1079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73042</xdr:rowOff>
    </xdr:from>
    <xdr:ext cx="534377" cy="259045"/>
    <xdr:sp macro="" textlink="">
      <xdr:nvSpPr>
        <xdr:cNvPr id="89" name="テキスト ボックス 88"/>
        <xdr:cNvSpPr txBox="1"/>
      </xdr:nvSpPr>
      <xdr:spPr>
        <a:xfrm>
          <a:off x="863111" y="64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129184</xdr:rowOff>
    </xdr:from>
    <xdr:to>
      <xdr:col>24</xdr:col>
      <xdr:colOff>63500</xdr:colOff>
      <xdr:row>57</xdr:row>
      <xdr:rowOff>2349</xdr:rowOff>
    </xdr:to>
    <xdr:cxnSp macro="">
      <xdr:nvCxnSpPr>
        <xdr:cNvPr id="119" name="直線コネクタ 118"/>
        <xdr:cNvCxnSpPr/>
      </xdr:nvCxnSpPr>
      <xdr:spPr>
        <a:xfrm flipV="1">
          <a:off x="3797300" y="9730384"/>
          <a:ext cx="8382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127508</xdr:rowOff>
    </xdr:from>
    <xdr:to>
      <xdr:col>19</xdr:col>
      <xdr:colOff>177800</xdr:colOff>
      <xdr:row>57</xdr:row>
      <xdr:rowOff>2349</xdr:rowOff>
    </xdr:to>
    <xdr:cxnSp macro="">
      <xdr:nvCxnSpPr>
        <xdr:cNvPr id="122" name="直線コネクタ 121"/>
        <xdr:cNvCxnSpPr/>
      </xdr:nvCxnSpPr>
      <xdr:spPr>
        <a:xfrm>
          <a:off x="2908300" y="9728708"/>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127508</xdr:rowOff>
    </xdr:from>
    <xdr:to>
      <xdr:col>15</xdr:col>
      <xdr:colOff>50800</xdr:colOff>
      <xdr:row>57</xdr:row>
      <xdr:rowOff>92228</xdr:rowOff>
    </xdr:to>
    <xdr:cxnSp macro="">
      <xdr:nvCxnSpPr>
        <xdr:cNvPr id="125" name="直線コネクタ 124"/>
        <xdr:cNvCxnSpPr/>
      </xdr:nvCxnSpPr>
      <xdr:spPr>
        <a:xfrm flipV="1">
          <a:off x="2019300" y="9728708"/>
          <a:ext cx="889000" cy="13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92228</xdr:rowOff>
    </xdr:from>
    <xdr:to>
      <xdr:col>10</xdr:col>
      <xdr:colOff>114300</xdr:colOff>
      <xdr:row>58</xdr:row>
      <xdr:rowOff>35573</xdr:rowOff>
    </xdr:to>
    <xdr:cxnSp macro="">
      <xdr:nvCxnSpPr>
        <xdr:cNvPr id="128" name="直線コネクタ 127"/>
        <xdr:cNvCxnSpPr/>
      </xdr:nvCxnSpPr>
      <xdr:spPr>
        <a:xfrm flipV="1">
          <a:off x="1130300" y="9864878"/>
          <a:ext cx="889000" cy="1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63602</xdr:rowOff>
    </xdr:from>
    <xdr:to>
      <xdr:col>10</xdr:col>
      <xdr:colOff>165100</xdr:colOff>
      <xdr:row>53</xdr:row>
      <xdr:rowOff>165202</xdr:rowOff>
    </xdr:to>
    <xdr:sp macro="" textlink="">
      <xdr:nvSpPr>
        <xdr:cNvPr id="129" name="フローチャート: 判断 128"/>
        <xdr:cNvSpPr/>
      </xdr:nvSpPr>
      <xdr:spPr>
        <a:xfrm>
          <a:off x="1968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10279</xdr:rowOff>
    </xdr:from>
    <xdr:ext cx="534377" cy="259045"/>
    <xdr:sp macro="" textlink="">
      <xdr:nvSpPr>
        <xdr:cNvPr id="130" name="テキスト ボックス 129"/>
        <xdr:cNvSpPr txBox="1"/>
      </xdr:nvSpPr>
      <xdr:spPr>
        <a:xfrm>
          <a:off x="1752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18529</xdr:rowOff>
    </xdr:from>
    <xdr:to>
      <xdr:col>6</xdr:col>
      <xdr:colOff>38100</xdr:colOff>
      <xdr:row>54</xdr:row>
      <xdr:rowOff>120129</xdr:rowOff>
    </xdr:to>
    <xdr:sp macro="" textlink="">
      <xdr:nvSpPr>
        <xdr:cNvPr id="131" name="フローチャート: 判断 130"/>
        <xdr:cNvSpPr/>
      </xdr:nvSpPr>
      <xdr:spPr>
        <a:xfrm>
          <a:off x="1079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136656</xdr:rowOff>
    </xdr:from>
    <xdr:ext cx="534377" cy="259045"/>
    <xdr:sp macro="" textlink="">
      <xdr:nvSpPr>
        <xdr:cNvPr id="132" name="テキスト ボックス 131"/>
        <xdr:cNvSpPr txBox="1"/>
      </xdr:nvSpPr>
      <xdr:spPr>
        <a:xfrm>
          <a:off x="863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78384</xdr:rowOff>
    </xdr:from>
    <xdr:to>
      <xdr:col>24</xdr:col>
      <xdr:colOff>114300</xdr:colOff>
      <xdr:row>57</xdr:row>
      <xdr:rowOff>8534</xdr:rowOff>
    </xdr:to>
    <xdr:sp macro="" textlink="">
      <xdr:nvSpPr>
        <xdr:cNvPr id="138" name="楕円 137"/>
        <xdr:cNvSpPr/>
      </xdr:nvSpPr>
      <xdr:spPr>
        <a:xfrm>
          <a:off x="4584700" y="96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56811</xdr:rowOff>
    </xdr:from>
    <xdr:ext cx="534377" cy="259045"/>
    <xdr:sp macro="" textlink="">
      <xdr:nvSpPr>
        <xdr:cNvPr id="139" name="物件費該当値テキスト"/>
        <xdr:cNvSpPr txBox="1"/>
      </xdr:nvSpPr>
      <xdr:spPr>
        <a:xfrm>
          <a:off x="4686300" y="965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122999</xdr:rowOff>
    </xdr:from>
    <xdr:to>
      <xdr:col>20</xdr:col>
      <xdr:colOff>38100</xdr:colOff>
      <xdr:row>57</xdr:row>
      <xdr:rowOff>53149</xdr:rowOff>
    </xdr:to>
    <xdr:sp macro="" textlink="">
      <xdr:nvSpPr>
        <xdr:cNvPr id="140" name="楕円 139"/>
        <xdr:cNvSpPr/>
      </xdr:nvSpPr>
      <xdr:spPr>
        <a:xfrm>
          <a:off x="3746500" y="972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44276</xdr:rowOff>
    </xdr:from>
    <xdr:ext cx="534377" cy="259045"/>
    <xdr:sp macro="" textlink="">
      <xdr:nvSpPr>
        <xdr:cNvPr id="141" name="テキスト ボックス 140"/>
        <xdr:cNvSpPr txBox="1"/>
      </xdr:nvSpPr>
      <xdr:spPr>
        <a:xfrm>
          <a:off x="3530111" y="981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76708</xdr:rowOff>
    </xdr:from>
    <xdr:to>
      <xdr:col>15</xdr:col>
      <xdr:colOff>101600</xdr:colOff>
      <xdr:row>57</xdr:row>
      <xdr:rowOff>6858</xdr:rowOff>
    </xdr:to>
    <xdr:sp macro="" textlink="">
      <xdr:nvSpPr>
        <xdr:cNvPr id="142" name="楕円 141"/>
        <xdr:cNvSpPr/>
      </xdr:nvSpPr>
      <xdr:spPr>
        <a:xfrm>
          <a:off x="2857500" y="967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169435</xdr:rowOff>
    </xdr:from>
    <xdr:ext cx="534377" cy="259045"/>
    <xdr:sp macro="" textlink="">
      <xdr:nvSpPr>
        <xdr:cNvPr id="143" name="テキスト ボックス 142"/>
        <xdr:cNvSpPr txBox="1"/>
      </xdr:nvSpPr>
      <xdr:spPr>
        <a:xfrm>
          <a:off x="2641111" y="977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41428</xdr:rowOff>
    </xdr:from>
    <xdr:to>
      <xdr:col>10</xdr:col>
      <xdr:colOff>165100</xdr:colOff>
      <xdr:row>57</xdr:row>
      <xdr:rowOff>143028</xdr:rowOff>
    </xdr:to>
    <xdr:sp macro="" textlink="">
      <xdr:nvSpPr>
        <xdr:cNvPr id="144" name="楕円 143"/>
        <xdr:cNvSpPr/>
      </xdr:nvSpPr>
      <xdr:spPr>
        <a:xfrm>
          <a:off x="1968500" y="981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134155</xdr:rowOff>
    </xdr:from>
    <xdr:ext cx="534377" cy="259045"/>
    <xdr:sp macro="" textlink="">
      <xdr:nvSpPr>
        <xdr:cNvPr id="145" name="テキスト ボックス 144"/>
        <xdr:cNvSpPr txBox="1"/>
      </xdr:nvSpPr>
      <xdr:spPr>
        <a:xfrm>
          <a:off x="1752111" y="990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156223</xdr:rowOff>
    </xdr:from>
    <xdr:to>
      <xdr:col>6</xdr:col>
      <xdr:colOff>38100</xdr:colOff>
      <xdr:row>58</xdr:row>
      <xdr:rowOff>86373</xdr:rowOff>
    </xdr:to>
    <xdr:sp macro="" textlink="">
      <xdr:nvSpPr>
        <xdr:cNvPr id="146" name="楕円 145"/>
        <xdr:cNvSpPr/>
      </xdr:nvSpPr>
      <xdr:spPr>
        <a:xfrm>
          <a:off x="1079500" y="99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77500</xdr:rowOff>
    </xdr:from>
    <xdr:ext cx="534377" cy="259045"/>
    <xdr:sp macro="" textlink="">
      <xdr:nvSpPr>
        <xdr:cNvPr id="147" name="テキスト ボックス 146"/>
        <xdr:cNvSpPr txBox="1"/>
      </xdr:nvSpPr>
      <xdr:spPr>
        <a:xfrm>
          <a:off x="863111"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125710</xdr:rowOff>
    </xdr:from>
    <xdr:to>
      <xdr:col>24</xdr:col>
      <xdr:colOff>63500</xdr:colOff>
      <xdr:row>76</xdr:row>
      <xdr:rowOff>134579</xdr:rowOff>
    </xdr:to>
    <xdr:cxnSp macro="">
      <xdr:nvCxnSpPr>
        <xdr:cNvPr id="174" name="直線コネクタ 173"/>
        <xdr:cNvCxnSpPr/>
      </xdr:nvCxnSpPr>
      <xdr:spPr>
        <a:xfrm flipV="1">
          <a:off x="3797300" y="13155910"/>
          <a:ext cx="8382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133573</xdr:rowOff>
    </xdr:from>
    <xdr:to>
      <xdr:col>19</xdr:col>
      <xdr:colOff>177800</xdr:colOff>
      <xdr:row>76</xdr:row>
      <xdr:rowOff>134579</xdr:rowOff>
    </xdr:to>
    <xdr:cxnSp macro="">
      <xdr:nvCxnSpPr>
        <xdr:cNvPr id="177" name="直線コネクタ 176"/>
        <xdr:cNvCxnSpPr/>
      </xdr:nvCxnSpPr>
      <xdr:spPr>
        <a:xfrm>
          <a:off x="2908300" y="13163773"/>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133573</xdr:rowOff>
    </xdr:from>
    <xdr:to>
      <xdr:col>15</xdr:col>
      <xdr:colOff>50800</xdr:colOff>
      <xdr:row>76</xdr:row>
      <xdr:rowOff>141804</xdr:rowOff>
    </xdr:to>
    <xdr:cxnSp macro="">
      <xdr:nvCxnSpPr>
        <xdr:cNvPr id="180" name="直線コネクタ 179"/>
        <xdr:cNvCxnSpPr/>
      </xdr:nvCxnSpPr>
      <xdr:spPr>
        <a:xfrm flipV="1">
          <a:off x="2019300" y="13163773"/>
          <a:ext cx="8890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141804</xdr:rowOff>
    </xdr:from>
    <xdr:to>
      <xdr:col>10</xdr:col>
      <xdr:colOff>114300</xdr:colOff>
      <xdr:row>76</xdr:row>
      <xdr:rowOff>150856</xdr:rowOff>
    </xdr:to>
    <xdr:cxnSp macro="">
      <xdr:nvCxnSpPr>
        <xdr:cNvPr id="183" name="直線コネクタ 182"/>
        <xdr:cNvCxnSpPr/>
      </xdr:nvCxnSpPr>
      <xdr:spPr>
        <a:xfrm flipV="1">
          <a:off x="1130300" y="13172004"/>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114960</xdr:rowOff>
    </xdr:from>
    <xdr:to>
      <xdr:col>10</xdr:col>
      <xdr:colOff>165100</xdr:colOff>
      <xdr:row>77</xdr:row>
      <xdr:rowOff>45110</xdr:rowOff>
    </xdr:to>
    <xdr:sp macro="" textlink="">
      <xdr:nvSpPr>
        <xdr:cNvPr id="184" name="フローチャート: 判断 183"/>
        <xdr:cNvSpPr/>
      </xdr:nvSpPr>
      <xdr:spPr>
        <a:xfrm>
          <a:off x="1968500" y="1314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36237</xdr:rowOff>
    </xdr:from>
    <xdr:ext cx="469744" cy="259045"/>
    <xdr:sp macro="" textlink="">
      <xdr:nvSpPr>
        <xdr:cNvPr id="185" name="テキスト ボックス 184"/>
        <xdr:cNvSpPr txBox="1"/>
      </xdr:nvSpPr>
      <xdr:spPr>
        <a:xfrm>
          <a:off x="1784428" y="1323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119807</xdr:rowOff>
    </xdr:from>
    <xdr:to>
      <xdr:col>6</xdr:col>
      <xdr:colOff>38100</xdr:colOff>
      <xdr:row>77</xdr:row>
      <xdr:rowOff>49957</xdr:rowOff>
    </xdr:to>
    <xdr:sp macro="" textlink="">
      <xdr:nvSpPr>
        <xdr:cNvPr id="186" name="フローチャート: 判断 185"/>
        <xdr:cNvSpPr/>
      </xdr:nvSpPr>
      <xdr:spPr>
        <a:xfrm>
          <a:off x="1079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41084</xdr:rowOff>
    </xdr:from>
    <xdr:ext cx="469744" cy="259045"/>
    <xdr:sp macro="" textlink="">
      <xdr:nvSpPr>
        <xdr:cNvPr id="187" name="テキスト ボックス 186"/>
        <xdr:cNvSpPr txBox="1"/>
      </xdr:nvSpPr>
      <xdr:spPr>
        <a:xfrm>
          <a:off x="895428" y="1324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74910</xdr:rowOff>
    </xdr:from>
    <xdr:to>
      <xdr:col>24</xdr:col>
      <xdr:colOff>114300</xdr:colOff>
      <xdr:row>77</xdr:row>
      <xdr:rowOff>5060</xdr:rowOff>
    </xdr:to>
    <xdr:sp macro="" textlink="">
      <xdr:nvSpPr>
        <xdr:cNvPr id="193" name="楕円 192"/>
        <xdr:cNvSpPr/>
      </xdr:nvSpPr>
      <xdr:spPr>
        <a:xfrm>
          <a:off x="4584700" y="131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53337</xdr:rowOff>
    </xdr:from>
    <xdr:ext cx="469744" cy="259045"/>
    <xdr:sp macro="" textlink="">
      <xdr:nvSpPr>
        <xdr:cNvPr id="194" name="維持補修費該当値テキスト"/>
        <xdr:cNvSpPr txBox="1"/>
      </xdr:nvSpPr>
      <xdr:spPr>
        <a:xfrm>
          <a:off x="4686300" y="130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83779</xdr:rowOff>
    </xdr:from>
    <xdr:to>
      <xdr:col>20</xdr:col>
      <xdr:colOff>38100</xdr:colOff>
      <xdr:row>77</xdr:row>
      <xdr:rowOff>13929</xdr:rowOff>
    </xdr:to>
    <xdr:sp macro="" textlink="">
      <xdr:nvSpPr>
        <xdr:cNvPr id="195" name="楕円 194"/>
        <xdr:cNvSpPr/>
      </xdr:nvSpPr>
      <xdr:spPr>
        <a:xfrm>
          <a:off x="3746500" y="1311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5056</xdr:rowOff>
    </xdr:from>
    <xdr:ext cx="469744" cy="259045"/>
    <xdr:sp macro="" textlink="">
      <xdr:nvSpPr>
        <xdr:cNvPr id="196" name="テキスト ボックス 195"/>
        <xdr:cNvSpPr txBox="1"/>
      </xdr:nvSpPr>
      <xdr:spPr>
        <a:xfrm>
          <a:off x="3562428" y="1320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82773</xdr:rowOff>
    </xdr:from>
    <xdr:to>
      <xdr:col>15</xdr:col>
      <xdr:colOff>101600</xdr:colOff>
      <xdr:row>77</xdr:row>
      <xdr:rowOff>12923</xdr:rowOff>
    </xdr:to>
    <xdr:sp macro="" textlink="">
      <xdr:nvSpPr>
        <xdr:cNvPr id="197" name="楕円 196"/>
        <xdr:cNvSpPr/>
      </xdr:nvSpPr>
      <xdr:spPr>
        <a:xfrm>
          <a:off x="2857500" y="131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4050</xdr:rowOff>
    </xdr:from>
    <xdr:ext cx="469744" cy="259045"/>
    <xdr:sp macro="" textlink="">
      <xdr:nvSpPr>
        <xdr:cNvPr id="198" name="テキスト ボックス 197"/>
        <xdr:cNvSpPr txBox="1"/>
      </xdr:nvSpPr>
      <xdr:spPr>
        <a:xfrm>
          <a:off x="2673428" y="1320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91004</xdr:rowOff>
    </xdr:from>
    <xdr:to>
      <xdr:col>10</xdr:col>
      <xdr:colOff>165100</xdr:colOff>
      <xdr:row>77</xdr:row>
      <xdr:rowOff>21154</xdr:rowOff>
    </xdr:to>
    <xdr:sp macro="" textlink="">
      <xdr:nvSpPr>
        <xdr:cNvPr id="199" name="楕円 198"/>
        <xdr:cNvSpPr/>
      </xdr:nvSpPr>
      <xdr:spPr>
        <a:xfrm>
          <a:off x="1968500" y="1312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37680</xdr:rowOff>
    </xdr:from>
    <xdr:ext cx="469744" cy="259045"/>
    <xdr:sp macro="" textlink="">
      <xdr:nvSpPr>
        <xdr:cNvPr id="200" name="テキスト ボックス 199"/>
        <xdr:cNvSpPr txBox="1"/>
      </xdr:nvSpPr>
      <xdr:spPr>
        <a:xfrm>
          <a:off x="1784428" y="1289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100056</xdr:rowOff>
    </xdr:from>
    <xdr:to>
      <xdr:col>6</xdr:col>
      <xdr:colOff>38100</xdr:colOff>
      <xdr:row>77</xdr:row>
      <xdr:rowOff>30206</xdr:rowOff>
    </xdr:to>
    <xdr:sp macro="" textlink="">
      <xdr:nvSpPr>
        <xdr:cNvPr id="201" name="楕円 200"/>
        <xdr:cNvSpPr/>
      </xdr:nvSpPr>
      <xdr:spPr>
        <a:xfrm>
          <a:off x="1079500" y="131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46733</xdr:rowOff>
    </xdr:from>
    <xdr:ext cx="469744" cy="259045"/>
    <xdr:sp macro="" textlink="">
      <xdr:nvSpPr>
        <xdr:cNvPr id="202" name="テキスト ボックス 201"/>
        <xdr:cNvSpPr txBox="1"/>
      </xdr:nvSpPr>
      <xdr:spPr>
        <a:xfrm>
          <a:off x="895428" y="129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100964</xdr:rowOff>
    </xdr:from>
    <xdr:to>
      <xdr:col>24</xdr:col>
      <xdr:colOff>63500</xdr:colOff>
      <xdr:row>94</xdr:row>
      <xdr:rowOff>121882</xdr:rowOff>
    </xdr:to>
    <xdr:cxnSp macro="">
      <xdr:nvCxnSpPr>
        <xdr:cNvPr id="232" name="直線コネクタ 231"/>
        <xdr:cNvCxnSpPr/>
      </xdr:nvCxnSpPr>
      <xdr:spPr>
        <a:xfrm flipV="1">
          <a:off x="3797300" y="16217264"/>
          <a:ext cx="8382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29012</xdr:rowOff>
    </xdr:from>
    <xdr:ext cx="599010" cy="259045"/>
    <xdr:sp macro="" textlink="">
      <xdr:nvSpPr>
        <xdr:cNvPr id="233" name="扶助費平均値テキスト"/>
        <xdr:cNvSpPr txBox="1"/>
      </xdr:nvSpPr>
      <xdr:spPr>
        <a:xfrm>
          <a:off x="4686300" y="16316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121882</xdr:rowOff>
    </xdr:from>
    <xdr:to>
      <xdr:col>19</xdr:col>
      <xdr:colOff>177800</xdr:colOff>
      <xdr:row>94</xdr:row>
      <xdr:rowOff>165418</xdr:rowOff>
    </xdr:to>
    <xdr:cxnSp macro="">
      <xdr:nvCxnSpPr>
        <xdr:cNvPr id="235" name="直線コネクタ 234"/>
        <xdr:cNvCxnSpPr/>
      </xdr:nvCxnSpPr>
      <xdr:spPr>
        <a:xfrm flipV="1">
          <a:off x="2908300" y="16238182"/>
          <a:ext cx="889000" cy="4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168927</xdr:rowOff>
    </xdr:from>
    <xdr:ext cx="599010" cy="259045"/>
    <xdr:sp macro="" textlink="">
      <xdr:nvSpPr>
        <xdr:cNvPr id="237" name="テキスト ボックス 236"/>
        <xdr:cNvSpPr txBox="1"/>
      </xdr:nvSpPr>
      <xdr:spPr>
        <a:xfrm>
          <a:off x="3497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165418</xdr:rowOff>
    </xdr:from>
    <xdr:to>
      <xdr:col>15</xdr:col>
      <xdr:colOff>50800</xdr:colOff>
      <xdr:row>95</xdr:row>
      <xdr:rowOff>39484</xdr:rowOff>
    </xdr:to>
    <xdr:cxnSp macro="">
      <xdr:nvCxnSpPr>
        <xdr:cNvPr id="238" name="直線コネクタ 237"/>
        <xdr:cNvCxnSpPr/>
      </xdr:nvCxnSpPr>
      <xdr:spPr>
        <a:xfrm flipV="1">
          <a:off x="2019300" y="16281718"/>
          <a:ext cx="889000" cy="4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63009</xdr:rowOff>
    </xdr:from>
    <xdr:ext cx="599010" cy="259045"/>
    <xdr:sp macro="" textlink="">
      <xdr:nvSpPr>
        <xdr:cNvPr id="240" name="テキスト ボックス 239"/>
        <xdr:cNvSpPr txBox="1"/>
      </xdr:nvSpPr>
      <xdr:spPr>
        <a:xfrm>
          <a:off x="2608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39484</xdr:rowOff>
    </xdr:from>
    <xdr:to>
      <xdr:col>10</xdr:col>
      <xdr:colOff>114300</xdr:colOff>
      <xdr:row>95</xdr:row>
      <xdr:rowOff>100000</xdr:rowOff>
    </xdr:to>
    <xdr:cxnSp macro="">
      <xdr:nvCxnSpPr>
        <xdr:cNvPr id="241" name="直線コネクタ 240"/>
        <xdr:cNvCxnSpPr/>
      </xdr:nvCxnSpPr>
      <xdr:spPr>
        <a:xfrm flipV="1">
          <a:off x="1130300" y="16327234"/>
          <a:ext cx="889000" cy="6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154191</xdr:rowOff>
    </xdr:from>
    <xdr:to>
      <xdr:col>10</xdr:col>
      <xdr:colOff>165100</xdr:colOff>
      <xdr:row>97</xdr:row>
      <xdr:rowOff>84341</xdr:rowOff>
    </xdr:to>
    <xdr:sp macro="" textlink="">
      <xdr:nvSpPr>
        <xdr:cNvPr id="242" name="フローチャート: 判断 241"/>
        <xdr:cNvSpPr/>
      </xdr:nvSpPr>
      <xdr:spPr>
        <a:xfrm>
          <a:off x="1968500" y="1661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75468</xdr:rowOff>
    </xdr:from>
    <xdr:ext cx="534377" cy="259045"/>
    <xdr:sp macro="" textlink="">
      <xdr:nvSpPr>
        <xdr:cNvPr id="243" name="テキスト ボックス 242"/>
        <xdr:cNvSpPr txBox="1"/>
      </xdr:nvSpPr>
      <xdr:spPr>
        <a:xfrm>
          <a:off x="1752111" y="167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49606</xdr:rowOff>
    </xdr:from>
    <xdr:to>
      <xdr:col>6</xdr:col>
      <xdr:colOff>38100</xdr:colOff>
      <xdr:row>97</xdr:row>
      <xdr:rowOff>151206</xdr:rowOff>
    </xdr:to>
    <xdr:sp macro="" textlink="">
      <xdr:nvSpPr>
        <xdr:cNvPr id="244" name="フローチャート: 判断 243"/>
        <xdr:cNvSpPr/>
      </xdr:nvSpPr>
      <xdr:spPr>
        <a:xfrm>
          <a:off x="1079500" y="1668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142333</xdr:rowOff>
    </xdr:from>
    <xdr:ext cx="534377" cy="259045"/>
    <xdr:sp macro="" textlink="">
      <xdr:nvSpPr>
        <xdr:cNvPr id="245" name="テキスト ボックス 244"/>
        <xdr:cNvSpPr txBox="1"/>
      </xdr:nvSpPr>
      <xdr:spPr>
        <a:xfrm>
          <a:off x="863111" y="1677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50164</xdr:rowOff>
    </xdr:from>
    <xdr:to>
      <xdr:col>24</xdr:col>
      <xdr:colOff>114300</xdr:colOff>
      <xdr:row>94</xdr:row>
      <xdr:rowOff>151764</xdr:rowOff>
    </xdr:to>
    <xdr:sp macro="" textlink="">
      <xdr:nvSpPr>
        <xdr:cNvPr id="251" name="楕円 250"/>
        <xdr:cNvSpPr/>
      </xdr:nvSpPr>
      <xdr:spPr>
        <a:xfrm>
          <a:off x="4584700" y="161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73041</xdr:rowOff>
    </xdr:from>
    <xdr:ext cx="599010" cy="259045"/>
    <xdr:sp macro="" textlink="">
      <xdr:nvSpPr>
        <xdr:cNvPr id="252" name="扶助費該当値テキスト"/>
        <xdr:cNvSpPr txBox="1"/>
      </xdr:nvSpPr>
      <xdr:spPr>
        <a:xfrm>
          <a:off x="4686300" y="1601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71082</xdr:rowOff>
    </xdr:from>
    <xdr:to>
      <xdr:col>20</xdr:col>
      <xdr:colOff>38100</xdr:colOff>
      <xdr:row>95</xdr:row>
      <xdr:rowOff>1232</xdr:rowOff>
    </xdr:to>
    <xdr:sp macro="" textlink="">
      <xdr:nvSpPr>
        <xdr:cNvPr id="253" name="楕円 252"/>
        <xdr:cNvSpPr/>
      </xdr:nvSpPr>
      <xdr:spPr>
        <a:xfrm>
          <a:off x="3746500" y="161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17759</xdr:rowOff>
    </xdr:from>
    <xdr:ext cx="599010" cy="259045"/>
    <xdr:sp macro="" textlink="">
      <xdr:nvSpPr>
        <xdr:cNvPr id="254" name="テキスト ボックス 253"/>
        <xdr:cNvSpPr txBox="1"/>
      </xdr:nvSpPr>
      <xdr:spPr>
        <a:xfrm>
          <a:off x="3497795" y="1596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114618</xdr:rowOff>
    </xdr:from>
    <xdr:to>
      <xdr:col>15</xdr:col>
      <xdr:colOff>101600</xdr:colOff>
      <xdr:row>95</xdr:row>
      <xdr:rowOff>44768</xdr:rowOff>
    </xdr:to>
    <xdr:sp macro="" textlink="">
      <xdr:nvSpPr>
        <xdr:cNvPr id="255" name="楕円 254"/>
        <xdr:cNvSpPr/>
      </xdr:nvSpPr>
      <xdr:spPr>
        <a:xfrm>
          <a:off x="2857500" y="162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61295</xdr:rowOff>
    </xdr:from>
    <xdr:ext cx="599010" cy="259045"/>
    <xdr:sp macro="" textlink="">
      <xdr:nvSpPr>
        <xdr:cNvPr id="256" name="テキスト ボックス 255"/>
        <xdr:cNvSpPr txBox="1"/>
      </xdr:nvSpPr>
      <xdr:spPr>
        <a:xfrm>
          <a:off x="2608795" y="1600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160134</xdr:rowOff>
    </xdr:from>
    <xdr:to>
      <xdr:col>10</xdr:col>
      <xdr:colOff>165100</xdr:colOff>
      <xdr:row>95</xdr:row>
      <xdr:rowOff>90284</xdr:rowOff>
    </xdr:to>
    <xdr:sp macro="" textlink="">
      <xdr:nvSpPr>
        <xdr:cNvPr id="257" name="楕円 256"/>
        <xdr:cNvSpPr/>
      </xdr:nvSpPr>
      <xdr:spPr>
        <a:xfrm>
          <a:off x="1968500" y="162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106811</xdr:rowOff>
    </xdr:from>
    <xdr:ext cx="599010" cy="259045"/>
    <xdr:sp macro="" textlink="">
      <xdr:nvSpPr>
        <xdr:cNvPr id="258" name="テキスト ボックス 257"/>
        <xdr:cNvSpPr txBox="1"/>
      </xdr:nvSpPr>
      <xdr:spPr>
        <a:xfrm>
          <a:off x="1719795" y="1605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49200</xdr:rowOff>
    </xdr:from>
    <xdr:to>
      <xdr:col>6</xdr:col>
      <xdr:colOff>38100</xdr:colOff>
      <xdr:row>95</xdr:row>
      <xdr:rowOff>150800</xdr:rowOff>
    </xdr:to>
    <xdr:sp macro="" textlink="">
      <xdr:nvSpPr>
        <xdr:cNvPr id="259" name="楕円 258"/>
        <xdr:cNvSpPr/>
      </xdr:nvSpPr>
      <xdr:spPr>
        <a:xfrm>
          <a:off x="1079500" y="163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167327</xdr:rowOff>
    </xdr:from>
    <xdr:ext cx="599010" cy="259045"/>
    <xdr:sp macro="" textlink="">
      <xdr:nvSpPr>
        <xdr:cNvPr id="260" name="テキスト ボックス 259"/>
        <xdr:cNvSpPr txBox="1"/>
      </xdr:nvSpPr>
      <xdr:spPr>
        <a:xfrm>
          <a:off x="830795" y="1611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33270</xdr:rowOff>
    </xdr:from>
    <xdr:to>
      <xdr:col>55</xdr:col>
      <xdr:colOff>0</xdr:colOff>
      <xdr:row>36</xdr:row>
      <xdr:rowOff>35263</xdr:rowOff>
    </xdr:to>
    <xdr:cxnSp macro="">
      <xdr:nvCxnSpPr>
        <xdr:cNvPr id="292" name="直線コネクタ 291"/>
        <xdr:cNvCxnSpPr/>
      </xdr:nvCxnSpPr>
      <xdr:spPr>
        <a:xfrm flipV="1">
          <a:off x="9639300" y="6205470"/>
          <a:ext cx="8382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35263</xdr:rowOff>
    </xdr:from>
    <xdr:to>
      <xdr:col>50</xdr:col>
      <xdr:colOff>114300</xdr:colOff>
      <xdr:row>36</xdr:row>
      <xdr:rowOff>55869</xdr:rowOff>
    </xdr:to>
    <xdr:cxnSp macro="">
      <xdr:nvCxnSpPr>
        <xdr:cNvPr id="295" name="直線コネクタ 294"/>
        <xdr:cNvCxnSpPr/>
      </xdr:nvCxnSpPr>
      <xdr:spPr>
        <a:xfrm flipV="1">
          <a:off x="8750300" y="6207463"/>
          <a:ext cx="8890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157204</xdr:rowOff>
    </xdr:from>
    <xdr:to>
      <xdr:col>45</xdr:col>
      <xdr:colOff>177800</xdr:colOff>
      <xdr:row>36</xdr:row>
      <xdr:rowOff>55869</xdr:rowOff>
    </xdr:to>
    <xdr:cxnSp macro="">
      <xdr:nvCxnSpPr>
        <xdr:cNvPr id="298" name="直線コネクタ 297"/>
        <xdr:cNvCxnSpPr/>
      </xdr:nvCxnSpPr>
      <xdr:spPr>
        <a:xfrm>
          <a:off x="7861300" y="6157954"/>
          <a:ext cx="889000" cy="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147505</xdr:rowOff>
    </xdr:from>
    <xdr:to>
      <xdr:col>41</xdr:col>
      <xdr:colOff>50800</xdr:colOff>
      <xdr:row>35</xdr:row>
      <xdr:rowOff>157204</xdr:rowOff>
    </xdr:to>
    <xdr:cxnSp macro="">
      <xdr:nvCxnSpPr>
        <xdr:cNvPr id="301" name="直線コネクタ 300"/>
        <xdr:cNvCxnSpPr/>
      </xdr:nvCxnSpPr>
      <xdr:spPr>
        <a:xfrm>
          <a:off x="6972300" y="6148255"/>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xdr:rowOff>
    </xdr:from>
    <xdr:to>
      <xdr:col>41</xdr:col>
      <xdr:colOff>101600</xdr:colOff>
      <xdr:row>36</xdr:row>
      <xdr:rowOff>104775</xdr:rowOff>
    </xdr:to>
    <xdr:sp macro="" textlink="">
      <xdr:nvSpPr>
        <xdr:cNvPr id="302" name="フローチャート: 判断 301"/>
        <xdr:cNvSpPr/>
      </xdr:nvSpPr>
      <xdr:spPr>
        <a:xfrm>
          <a:off x="7810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95902</xdr:rowOff>
    </xdr:from>
    <xdr:ext cx="534377" cy="259045"/>
    <xdr:sp macro="" textlink="">
      <xdr:nvSpPr>
        <xdr:cNvPr id="303" name="テキスト ボックス 302"/>
        <xdr:cNvSpPr txBox="1"/>
      </xdr:nvSpPr>
      <xdr:spPr>
        <a:xfrm>
          <a:off x="7594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130766</xdr:rowOff>
    </xdr:from>
    <xdr:to>
      <xdr:col>36</xdr:col>
      <xdr:colOff>165100</xdr:colOff>
      <xdr:row>35</xdr:row>
      <xdr:rowOff>60916</xdr:rowOff>
    </xdr:to>
    <xdr:sp macro="" textlink="">
      <xdr:nvSpPr>
        <xdr:cNvPr id="304" name="フローチャート: 判断 303"/>
        <xdr:cNvSpPr/>
      </xdr:nvSpPr>
      <xdr:spPr>
        <a:xfrm>
          <a:off x="6921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77443</xdr:rowOff>
    </xdr:from>
    <xdr:ext cx="534377" cy="259045"/>
    <xdr:sp macro="" textlink="">
      <xdr:nvSpPr>
        <xdr:cNvPr id="305" name="テキスト ボックス 304"/>
        <xdr:cNvSpPr txBox="1"/>
      </xdr:nvSpPr>
      <xdr:spPr>
        <a:xfrm>
          <a:off x="6705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153920</xdr:rowOff>
    </xdr:from>
    <xdr:to>
      <xdr:col>55</xdr:col>
      <xdr:colOff>50800</xdr:colOff>
      <xdr:row>36</xdr:row>
      <xdr:rowOff>84070</xdr:rowOff>
    </xdr:to>
    <xdr:sp macro="" textlink="">
      <xdr:nvSpPr>
        <xdr:cNvPr id="311" name="楕円 310"/>
        <xdr:cNvSpPr/>
      </xdr:nvSpPr>
      <xdr:spPr>
        <a:xfrm>
          <a:off x="10426700" y="615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132347</xdr:rowOff>
    </xdr:from>
    <xdr:ext cx="534377" cy="259045"/>
    <xdr:sp macro="" textlink="">
      <xdr:nvSpPr>
        <xdr:cNvPr id="312" name="補助費等該当値テキスト"/>
        <xdr:cNvSpPr txBox="1"/>
      </xdr:nvSpPr>
      <xdr:spPr>
        <a:xfrm>
          <a:off x="10528300" y="613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155913</xdr:rowOff>
    </xdr:from>
    <xdr:to>
      <xdr:col>50</xdr:col>
      <xdr:colOff>165100</xdr:colOff>
      <xdr:row>36</xdr:row>
      <xdr:rowOff>86063</xdr:rowOff>
    </xdr:to>
    <xdr:sp macro="" textlink="">
      <xdr:nvSpPr>
        <xdr:cNvPr id="313" name="楕円 312"/>
        <xdr:cNvSpPr/>
      </xdr:nvSpPr>
      <xdr:spPr>
        <a:xfrm>
          <a:off x="9588500" y="615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77190</xdr:rowOff>
    </xdr:from>
    <xdr:ext cx="534377" cy="259045"/>
    <xdr:sp macro="" textlink="">
      <xdr:nvSpPr>
        <xdr:cNvPr id="314" name="テキスト ボックス 313"/>
        <xdr:cNvSpPr txBox="1"/>
      </xdr:nvSpPr>
      <xdr:spPr>
        <a:xfrm>
          <a:off x="9372111" y="62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5069</xdr:rowOff>
    </xdr:from>
    <xdr:to>
      <xdr:col>46</xdr:col>
      <xdr:colOff>38100</xdr:colOff>
      <xdr:row>36</xdr:row>
      <xdr:rowOff>106669</xdr:rowOff>
    </xdr:to>
    <xdr:sp macro="" textlink="">
      <xdr:nvSpPr>
        <xdr:cNvPr id="315" name="楕円 314"/>
        <xdr:cNvSpPr/>
      </xdr:nvSpPr>
      <xdr:spPr>
        <a:xfrm>
          <a:off x="8699500" y="617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97796</xdr:rowOff>
    </xdr:from>
    <xdr:ext cx="534377" cy="259045"/>
    <xdr:sp macro="" textlink="">
      <xdr:nvSpPr>
        <xdr:cNvPr id="316" name="テキスト ボックス 315"/>
        <xdr:cNvSpPr txBox="1"/>
      </xdr:nvSpPr>
      <xdr:spPr>
        <a:xfrm>
          <a:off x="8483111" y="626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106404</xdr:rowOff>
    </xdr:from>
    <xdr:to>
      <xdr:col>41</xdr:col>
      <xdr:colOff>101600</xdr:colOff>
      <xdr:row>36</xdr:row>
      <xdr:rowOff>36554</xdr:rowOff>
    </xdr:to>
    <xdr:sp macro="" textlink="">
      <xdr:nvSpPr>
        <xdr:cNvPr id="317" name="楕円 316"/>
        <xdr:cNvSpPr/>
      </xdr:nvSpPr>
      <xdr:spPr>
        <a:xfrm>
          <a:off x="7810500" y="61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53081</xdr:rowOff>
    </xdr:from>
    <xdr:ext cx="534377" cy="259045"/>
    <xdr:sp macro="" textlink="">
      <xdr:nvSpPr>
        <xdr:cNvPr id="318" name="テキスト ボックス 317"/>
        <xdr:cNvSpPr txBox="1"/>
      </xdr:nvSpPr>
      <xdr:spPr>
        <a:xfrm>
          <a:off x="7594111" y="588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96705</xdr:rowOff>
    </xdr:from>
    <xdr:to>
      <xdr:col>36</xdr:col>
      <xdr:colOff>165100</xdr:colOff>
      <xdr:row>36</xdr:row>
      <xdr:rowOff>26855</xdr:rowOff>
    </xdr:to>
    <xdr:sp macro="" textlink="">
      <xdr:nvSpPr>
        <xdr:cNvPr id="319" name="楕円 318"/>
        <xdr:cNvSpPr/>
      </xdr:nvSpPr>
      <xdr:spPr>
        <a:xfrm>
          <a:off x="6921500" y="609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17982</xdr:rowOff>
    </xdr:from>
    <xdr:ext cx="534377" cy="259045"/>
    <xdr:sp macro="" textlink="">
      <xdr:nvSpPr>
        <xdr:cNvPr id="320" name="テキスト ボックス 319"/>
        <xdr:cNvSpPr txBox="1"/>
      </xdr:nvSpPr>
      <xdr:spPr>
        <a:xfrm>
          <a:off x="6705111" y="619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149168</xdr:rowOff>
    </xdr:from>
    <xdr:to>
      <xdr:col>55</xdr:col>
      <xdr:colOff>0</xdr:colOff>
      <xdr:row>58</xdr:row>
      <xdr:rowOff>78607</xdr:rowOff>
    </xdr:to>
    <xdr:cxnSp macro="">
      <xdr:nvCxnSpPr>
        <xdr:cNvPr id="350" name="直線コネクタ 349"/>
        <xdr:cNvCxnSpPr/>
      </xdr:nvCxnSpPr>
      <xdr:spPr>
        <a:xfrm>
          <a:off x="9639300" y="9921818"/>
          <a:ext cx="8382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149168</xdr:rowOff>
    </xdr:from>
    <xdr:to>
      <xdr:col>50</xdr:col>
      <xdr:colOff>114300</xdr:colOff>
      <xdr:row>58</xdr:row>
      <xdr:rowOff>49479</xdr:rowOff>
    </xdr:to>
    <xdr:cxnSp macro="">
      <xdr:nvCxnSpPr>
        <xdr:cNvPr id="353" name="直線コネクタ 352"/>
        <xdr:cNvCxnSpPr/>
      </xdr:nvCxnSpPr>
      <xdr:spPr>
        <a:xfrm flipV="1">
          <a:off x="8750300" y="9921818"/>
          <a:ext cx="889000" cy="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129013</xdr:rowOff>
    </xdr:from>
    <xdr:to>
      <xdr:col>45</xdr:col>
      <xdr:colOff>177800</xdr:colOff>
      <xdr:row>58</xdr:row>
      <xdr:rowOff>49479</xdr:rowOff>
    </xdr:to>
    <xdr:cxnSp macro="">
      <xdr:nvCxnSpPr>
        <xdr:cNvPr id="356" name="直線コネクタ 355"/>
        <xdr:cNvCxnSpPr/>
      </xdr:nvCxnSpPr>
      <xdr:spPr>
        <a:xfrm>
          <a:off x="7861300" y="9901663"/>
          <a:ext cx="889000" cy="9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111620</xdr:rowOff>
    </xdr:from>
    <xdr:to>
      <xdr:col>41</xdr:col>
      <xdr:colOff>50800</xdr:colOff>
      <xdr:row>57</xdr:row>
      <xdr:rowOff>129013</xdr:rowOff>
    </xdr:to>
    <xdr:cxnSp macro="">
      <xdr:nvCxnSpPr>
        <xdr:cNvPr id="359" name="直線コネクタ 358"/>
        <xdr:cNvCxnSpPr/>
      </xdr:nvCxnSpPr>
      <xdr:spPr>
        <a:xfrm>
          <a:off x="6972300" y="9884270"/>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29521</xdr:rowOff>
    </xdr:from>
    <xdr:to>
      <xdr:col>41</xdr:col>
      <xdr:colOff>101600</xdr:colOff>
      <xdr:row>56</xdr:row>
      <xdr:rowOff>131121</xdr:rowOff>
    </xdr:to>
    <xdr:sp macro="" textlink="">
      <xdr:nvSpPr>
        <xdr:cNvPr id="360" name="フローチャート: 判断 359"/>
        <xdr:cNvSpPr/>
      </xdr:nvSpPr>
      <xdr:spPr>
        <a:xfrm>
          <a:off x="7810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147648</xdr:rowOff>
    </xdr:from>
    <xdr:ext cx="534377" cy="259045"/>
    <xdr:sp macro="" textlink="">
      <xdr:nvSpPr>
        <xdr:cNvPr id="361" name="テキスト ボックス 360"/>
        <xdr:cNvSpPr txBox="1"/>
      </xdr:nvSpPr>
      <xdr:spPr>
        <a:xfrm>
          <a:off x="7594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67164</xdr:rowOff>
    </xdr:from>
    <xdr:to>
      <xdr:col>36</xdr:col>
      <xdr:colOff>165100</xdr:colOff>
      <xdr:row>56</xdr:row>
      <xdr:rowOff>168764</xdr:rowOff>
    </xdr:to>
    <xdr:sp macro="" textlink="">
      <xdr:nvSpPr>
        <xdr:cNvPr id="362" name="フローチャート: 判断 361"/>
        <xdr:cNvSpPr/>
      </xdr:nvSpPr>
      <xdr:spPr>
        <a:xfrm>
          <a:off x="6921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13841</xdr:rowOff>
    </xdr:from>
    <xdr:ext cx="534377" cy="259045"/>
    <xdr:sp macro="" textlink="">
      <xdr:nvSpPr>
        <xdr:cNvPr id="363" name="テキスト ボックス 362"/>
        <xdr:cNvSpPr txBox="1"/>
      </xdr:nvSpPr>
      <xdr:spPr>
        <a:xfrm>
          <a:off x="6705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27807</xdr:rowOff>
    </xdr:from>
    <xdr:to>
      <xdr:col>55</xdr:col>
      <xdr:colOff>50800</xdr:colOff>
      <xdr:row>58</xdr:row>
      <xdr:rowOff>129407</xdr:rowOff>
    </xdr:to>
    <xdr:sp macro="" textlink="">
      <xdr:nvSpPr>
        <xdr:cNvPr id="369" name="楕円 368"/>
        <xdr:cNvSpPr/>
      </xdr:nvSpPr>
      <xdr:spPr>
        <a:xfrm>
          <a:off x="10426700" y="997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114184</xdr:rowOff>
    </xdr:from>
    <xdr:ext cx="534377" cy="259045"/>
    <xdr:sp macro="" textlink="">
      <xdr:nvSpPr>
        <xdr:cNvPr id="370" name="普通建設事業費該当値テキスト"/>
        <xdr:cNvSpPr txBox="1"/>
      </xdr:nvSpPr>
      <xdr:spPr>
        <a:xfrm>
          <a:off x="10528300" y="988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98368</xdr:rowOff>
    </xdr:from>
    <xdr:to>
      <xdr:col>50</xdr:col>
      <xdr:colOff>165100</xdr:colOff>
      <xdr:row>58</xdr:row>
      <xdr:rowOff>28518</xdr:rowOff>
    </xdr:to>
    <xdr:sp macro="" textlink="">
      <xdr:nvSpPr>
        <xdr:cNvPr id="371" name="楕円 370"/>
        <xdr:cNvSpPr/>
      </xdr:nvSpPr>
      <xdr:spPr>
        <a:xfrm>
          <a:off x="9588500" y="98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19645</xdr:rowOff>
    </xdr:from>
    <xdr:ext cx="534377" cy="259045"/>
    <xdr:sp macro="" textlink="">
      <xdr:nvSpPr>
        <xdr:cNvPr id="372" name="テキスト ボックス 371"/>
        <xdr:cNvSpPr txBox="1"/>
      </xdr:nvSpPr>
      <xdr:spPr>
        <a:xfrm>
          <a:off x="9372111" y="99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170129</xdr:rowOff>
    </xdr:from>
    <xdr:to>
      <xdr:col>46</xdr:col>
      <xdr:colOff>38100</xdr:colOff>
      <xdr:row>58</xdr:row>
      <xdr:rowOff>100279</xdr:rowOff>
    </xdr:to>
    <xdr:sp macro="" textlink="">
      <xdr:nvSpPr>
        <xdr:cNvPr id="373" name="楕円 372"/>
        <xdr:cNvSpPr/>
      </xdr:nvSpPr>
      <xdr:spPr>
        <a:xfrm>
          <a:off x="8699500" y="99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91406</xdr:rowOff>
    </xdr:from>
    <xdr:ext cx="534377" cy="259045"/>
    <xdr:sp macro="" textlink="">
      <xdr:nvSpPr>
        <xdr:cNvPr id="374" name="テキスト ボックス 373"/>
        <xdr:cNvSpPr txBox="1"/>
      </xdr:nvSpPr>
      <xdr:spPr>
        <a:xfrm>
          <a:off x="8483111" y="1003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78213</xdr:rowOff>
    </xdr:from>
    <xdr:to>
      <xdr:col>41</xdr:col>
      <xdr:colOff>101600</xdr:colOff>
      <xdr:row>58</xdr:row>
      <xdr:rowOff>8363</xdr:rowOff>
    </xdr:to>
    <xdr:sp macro="" textlink="">
      <xdr:nvSpPr>
        <xdr:cNvPr id="375" name="楕円 374"/>
        <xdr:cNvSpPr/>
      </xdr:nvSpPr>
      <xdr:spPr>
        <a:xfrm>
          <a:off x="7810500" y="98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170940</xdr:rowOff>
    </xdr:from>
    <xdr:ext cx="534377" cy="259045"/>
    <xdr:sp macro="" textlink="">
      <xdr:nvSpPr>
        <xdr:cNvPr id="376" name="テキスト ボックス 375"/>
        <xdr:cNvSpPr txBox="1"/>
      </xdr:nvSpPr>
      <xdr:spPr>
        <a:xfrm>
          <a:off x="7594111" y="99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60820</xdr:rowOff>
    </xdr:from>
    <xdr:to>
      <xdr:col>36</xdr:col>
      <xdr:colOff>165100</xdr:colOff>
      <xdr:row>57</xdr:row>
      <xdr:rowOff>162420</xdr:rowOff>
    </xdr:to>
    <xdr:sp macro="" textlink="">
      <xdr:nvSpPr>
        <xdr:cNvPr id="377" name="楕円 376"/>
        <xdr:cNvSpPr/>
      </xdr:nvSpPr>
      <xdr:spPr>
        <a:xfrm>
          <a:off x="6921500" y="98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153547</xdr:rowOff>
    </xdr:from>
    <xdr:ext cx="534377" cy="259045"/>
    <xdr:sp macro="" textlink="">
      <xdr:nvSpPr>
        <xdr:cNvPr id="378" name="テキスト ボックス 377"/>
        <xdr:cNvSpPr txBox="1"/>
      </xdr:nvSpPr>
      <xdr:spPr>
        <a:xfrm>
          <a:off x="6705111" y="992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31877</xdr:rowOff>
    </xdr:from>
    <xdr:to>
      <xdr:col>55</xdr:col>
      <xdr:colOff>0</xdr:colOff>
      <xdr:row>77</xdr:row>
      <xdr:rowOff>136576</xdr:rowOff>
    </xdr:to>
    <xdr:cxnSp macro="">
      <xdr:nvCxnSpPr>
        <xdr:cNvPr id="407" name="直線コネクタ 406"/>
        <xdr:cNvCxnSpPr/>
      </xdr:nvCxnSpPr>
      <xdr:spPr>
        <a:xfrm>
          <a:off x="9639300" y="13233527"/>
          <a:ext cx="8382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12179</xdr:rowOff>
    </xdr:from>
    <xdr:to>
      <xdr:col>50</xdr:col>
      <xdr:colOff>114300</xdr:colOff>
      <xdr:row>77</xdr:row>
      <xdr:rowOff>31877</xdr:rowOff>
    </xdr:to>
    <xdr:cxnSp macro="">
      <xdr:nvCxnSpPr>
        <xdr:cNvPr id="410" name="直線コネクタ 409"/>
        <xdr:cNvCxnSpPr/>
      </xdr:nvCxnSpPr>
      <xdr:spPr>
        <a:xfrm>
          <a:off x="8750300" y="13213829"/>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96418</xdr:rowOff>
    </xdr:from>
    <xdr:to>
      <xdr:col>45</xdr:col>
      <xdr:colOff>177800</xdr:colOff>
      <xdr:row>77</xdr:row>
      <xdr:rowOff>12179</xdr:rowOff>
    </xdr:to>
    <xdr:cxnSp macro="">
      <xdr:nvCxnSpPr>
        <xdr:cNvPr id="413" name="直線コネクタ 412"/>
        <xdr:cNvCxnSpPr/>
      </xdr:nvCxnSpPr>
      <xdr:spPr>
        <a:xfrm>
          <a:off x="7861300" y="12955168"/>
          <a:ext cx="889000" cy="25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6" name="フローチャート: 判断 415"/>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168521</xdr:rowOff>
    </xdr:from>
    <xdr:ext cx="534377" cy="259045"/>
    <xdr:sp macro="" textlink="">
      <xdr:nvSpPr>
        <xdr:cNvPr id="417" name="テキスト ボックス 416"/>
        <xdr:cNvSpPr txBox="1"/>
      </xdr:nvSpPr>
      <xdr:spPr>
        <a:xfrm>
          <a:off x="7594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85776</xdr:rowOff>
    </xdr:from>
    <xdr:to>
      <xdr:col>55</xdr:col>
      <xdr:colOff>50800</xdr:colOff>
      <xdr:row>78</xdr:row>
      <xdr:rowOff>15926</xdr:rowOff>
    </xdr:to>
    <xdr:sp macro="" textlink="">
      <xdr:nvSpPr>
        <xdr:cNvPr id="423" name="楕円 422"/>
        <xdr:cNvSpPr/>
      </xdr:nvSpPr>
      <xdr:spPr>
        <a:xfrm>
          <a:off x="10426700" y="1328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64203</xdr:rowOff>
    </xdr:from>
    <xdr:ext cx="469744" cy="259045"/>
    <xdr:sp macro="" textlink="">
      <xdr:nvSpPr>
        <xdr:cNvPr id="424" name="普通建設事業費 （ うち新規整備　）該当値テキスト"/>
        <xdr:cNvSpPr txBox="1"/>
      </xdr:nvSpPr>
      <xdr:spPr>
        <a:xfrm>
          <a:off x="10528300" y="1326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152527</xdr:rowOff>
    </xdr:from>
    <xdr:to>
      <xdr:col>50</xdr:col>
      <xdr:colOff>165100</xdr:colOff>
      <xdr:row>77</xdr:row>
      <xdr:rowOff>82677</xdr:rowOff>
    </xdr:to>
    <xdr:sp macro="" textlink="">
      <xdr:nvSpPr>
        <xdr:cNvPr id="425" name="楕円 424"/>
        <xdr:cNvSpPr/>
      </xdr:nvSpPr>
      <xdr:spPr>
        <a:xfrm>
          <a:off x="9588500" y="131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73804</xdr:rowOff>
    </xdr:from>
    <xdr:ext cx="469744" cy="259045"/>
    <xdr:sp macro="" textlink="">
      <xdr:nvSpPr>
        <xdr:cNvPr id="426" name="テキスト ボックス 425"/>
        <xdr:cNvSpPr txBox="1"/>
      </xdr:nvSpPr>
      <xdr:spPr>
        <a:xfrm>
          <a:off x="9404428" y="1327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132829</xdr:rowOff>
    </xdr:from>
    <xdr:to>
      <xdr:col>46</xdr:col>
      <xdr:colOff>38100</xdr:colOff>
      <xdr:row>77</xdr:row>
      <xdr:rowOff>62979</xdr:rowOff>
    </xdr:to>
    <xdr:sp macro="" textlink="">
      <xdr:nvSpPr>
        <xdr:cNvPr id="427" name="楕円 426"/>
        <xdr:cNvSpPr/>
      </xdr:nvSpPr>
      <xdr:spPr>
        <a:xfrm>
          <a:off x="8699500" y="131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54106</xdr:rowOff>
    </xdr:from>
    <xdr:ext cx="469744" cy="259045"/>
    <xdr:sp macro="" textlink="">
      <xdr:nvSpPr>
        <xdr:cNvPr id="428" name="テキスト ボックス 427"/>
        <xdr:cNvSpPr txBox="1"/>
      </xdr:nvSpPr>
      <xdr:spPr>
        <a:xfrm>
          <a:off x="8515428" y="132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45618</xdr:rowOff>
    </xdr:from>
    <xdr:to>
      <xdr:col>41</xdr:col>
      <xdr:colOff>101600</xdr:colOff>
      <xdr:row>75</xdr:row>
      <xdr:rowOff>147219</xdr:rowOff>
    </xdr:to>
    <xdr:sp macro="" textlink="">
      <xdr:nvSpPr>
        <xdr:cNvPr id="429" name="楕円 428"/>
        <xdr:cNvSpPr/>
      </xdr:nvSpPr>
      <xdr:spPr>
        <a:xfrm>
          <a:off x="7810500" y="129043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163745</xdr:rowOff>
    </xdr:from>
    <xdr:ext cx="534377" cy="259045"/>
    <xdr:sp macro="" textlink="">
      <xdr:nvSpPr>
        <xdr:cNvPr id="430" name="テキスト ボックス 429"/>
        <xdr:cNvSpPr txBox="1"/>
      </xdr:nvSpPr>
      <xdr:spPr>
        <a:xfrm>
          <a:off x="7594111" y="126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127036</xdr:rowOff>
    </xdr:from>
    <xdr:to>
      <xdr:col>55</xdr:col>
      <xdr:colOff>0</xdr:colOff>
      <xdr:row>96</xdr:row>
      <xdr:rowOff>167132</xdr:rowOff>
    </xdr:to>
    <xdr:cxnSp macro="">
      <xdr:nvCxnSpPr>
        <xdr:cNvPr id="457" name="直線コネクタ 456"/>
        <xdr:cNvCxnSpPr/>
      </xdr:nvCxnSpPr>
      <xdr:spPr>
        <a:xfrm>
          <a:off x="9639300" y="16586236"/>
          <a:ext cx="838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127036</xdr:rowOff>
    </xdr:from>
    <xdr:to>
      <xdr:col>50</xdr:col>
      <xdr:colOff>114300</xdr:colOff>
      <xdr:row>97</xdr:row>
      <xdr:rowOff>3111</xdr:rowOff>
    </xdr:to>
    <xdr:cxnSp macro="">
      <xdr:nvCxnSpPr>
        <xdr:cNvPr id="460" name="直線コネクタ 459"/>
        <xdr:cNvCxnSpPr/>
      </xdr:nvCxnSpPr>
      <xdr:spPr>
        <a:xfrm flipV="1">
          <a:off x="8750300" y="16586236"/>
          <a:ext cx="889000" cy="4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3111</xdr:rowOff>
    </xdr:from>
    <xdr:to>
      <xdr:col>45</xdr:col>
      <xdr:colOff>177800</xdr:colOff>
      <xdr:row>97</xdr:row>
      <xdr:rowOff>118509</xdr:rowOff>
    </xdr:to>
    <xdr:cxnSp macro="">
      <xdr:nvCxnSpPr>
        <xdr:cNvPr id="463" name="直線コネクタ 462"/>
        <xdr:cNvCxnSpPr/>
      </xdr:nvCxnSpPr>
      <xdr:spPr>
        <a:xfrm flipV="1">
          <a:off x="7861300" y="16633761"/>
          <a:ext cx="889000" cy="1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6" name="フローチャート: 判断 465"/>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107974</xdr:rowOff>
    </xdr:from>
    <xdr:ext cx="534377" cy="259045"/>
    <xdr:sp macro="" textlink="">
      <xdr:nvSpPr>
        <xdr:cNvPr id="467" name="テキスト ボックス 466"/>
        <xdr:cNvSpPr txBox="1"/>
      </xdr:nvSpPr>
      <xdr:spPr>
        <a:xfrm>
          <a:off x="7594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116332</xdr:rowOff>
    </xdr:from>
    <xdr:to>
      <xdr:col>55</xdr:col>
      <xdr:colOff>50800</xdr:colOff>
      <xdr:row>97</xdr:row>
      <xdr:rowOff>46482</xdr:rowOff>
    </xdr:to>
    <xdr:sp macro="" textlink="">
      <xdr:nvSpPr>
        <xdr:cNvPr id="473" name="楕円 472"/>
        <xdr:cNvSpPr/>
      </xdr:nvSpPr>
      <xdr:spPr>
        <a:xfrm>
          <a:off x="10426700" y="1657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94759</xdr:rowOff>
    </xdr:from>
    <xdr:ext cx="534377" cy="259045"/>
    <xdr:sp macro="" textlink="">
      <xdr:nvSpPr>
        <xdr:cNvPr id="474" name="普通建設事業費 （ うち更新整備　）該当値テキスト"/>
        <xdr:cNvSpPr txBox="1"/>
      </xdr:nvSpPr>
      <xdr:spPr>
        <a:xfrm>
          <a:off x="10528300" y="165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76236</xdr:rowOff>
    </xdr:from>
    <xdr:to>
      <xdr:col>50</xdr:col>
      <xdr:colOff>165100</xdr:colOff>
      <xdr:row>97</xdr:row>
      <xdr:rowOff>6386</xdr:rowOff>
    </xdr:to>
    <xdr:sp macro="" textlink="">
      <xdr:nvSpPr>
        <xdr:cNvPr id="475" name="楕円 474"/>
        <xdr:cNvSpPr/>
      </xdr:nvSpPr>
      <xdr:spPr>
        <a:xfrm>
          <a:off x="9588500" y="165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168963</xdr:rowOff>
    </xdr:from>
    <xdr:ext cx="534377" cy="259045"/>
    <xdr:sp macro="" textlink="">
      <xdr:nvSpPr>
        <xdr:cNvPr id="476" name="テキスト ボックス 475"/>
        <xdr:cNvSpPr txBox="1"/>
      </xdr:nvSpPr>
      <xdr:spPr>
        <a:xfrm>
          <a:off x="9372111" y="1662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123761</xdr:rowOff>
    </xdr:from>
    <xdr:to>
      <xdr:col>46</xdr:col>
      <xdr:colOff>38100</xdr:colOff>
      <xdr:row>97</xdr:row>
      <xdr:rowOff>53911</xdr:rowOff>
    </xdr:to>
    <xdr:sp macro="" textlink="">
      <xdr:nvSpPr>
        <xdr:cNvPr id="477" name="楕円 476"/>
        <xdr:cNvSpPr/>
      </xdr:nvSpPr>
      <xdr:spPr>
        <a:xfrm>
          <a:off x="8699500" y="1658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45038</xdr:rowOff>
    </xdr:from>
    <xdr:ext cx="534377" cy="259045"/>
    <xdr:sp macro="" textlink="">
      <xdr:nvSpPr>
        <xdr:cNvPr id="478" name="テキスト ボックス 477"/>
        <xdr:cNvSpPr txBox="1"/>
      </xdr:nvSpPr>
      <xdr:spPr>
        <a:xfrm>
          <a:off x="8483111" y="1667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67709</xdr:rowOff>
    </xdr:from>
    <xdr:to>
      <xdr:col>41</xdr:col>
      <xdr:colOff>101600</xdr:colOff>
      <xdr:row>97</xdr:row>
      <xdr:rowOff>169309</xdr:rowOff>
    </xdr:to>
    <xdr:sp macro="" textlink="">
      <xdr:nvSpPr>
        <xdr:cNvPr id="479" name="楕円 478"/>
        <xdr:cNvSpPr/>
      </xdr:nvSpPr>
      <xdr:spPr>
        <a:xfrm>
          <a:off x="7810500" y="166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160436</xdr:rowOff>
    </xdr:from>
    <xdr:ext cx="469744" cy="259045"/>
    <xdr:sp macro="" textlink="">
      <xdr:nvSpPr>
        <xdr:cNvPr id="480" name="テキスト ボックス 479"/>
        <xdr:cNvSpPr txBox="1"/>
      </xdr:nvSpPr>
      <xdr:spPr>
        <a:xfrm>
          <a:off x="7626428" y="1679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90094</xdr:rowOff>
    </xdr:from>
    <xdr:to>
      <xdr:col>85</xdr:col>
      <xdr:colOff>127000</xdr:colOff>
      <xdr:row>39</xdr:row>
      <xdr:rowOff>98878</xdr:rowOff>
    </xdr:to>
    <xdr:cxnSp macro="">
      <xdr:nvCxnSpPr>
        <xdr:cNvPr id="511" name="直線コネクタ 510"/>
        <xdr:cNvCxnSpPr/>
      </xdr:nvCxnSpPr>
      <xdr:spPr>
        <a:xfrm flipV="1">
          <a:off x="15481300" y="6776644"/>
          <a:ext cx="8382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4" name="直線コネクタ 51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7" name="直線コネクタ 51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0" name="直線コネクタ 51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158525</xdr:rowOff>
    </xdr:from>
    <xdr:to>
      <xdr:col>72</xdr:col>
      <xdr:colOff>38100</xdr:colOff>
      <xdr:row>39</xdr:row>
      <xdr:rowOff>88675</xdr:rowOff>
    </xdr:to>
    <xdr:sp macro="" textlink="">
      <xdr:nvSpPr>
        <xdr:cNvPr id="521" name="フローチャート: 判断 520"/>
        <xdr:cNvSpPr/>
      </xdr:nvSpPr>
      <xdr:spPr>
        <a:xfrm>
          <a:off x="13652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105202</xdr:rowOff>
    </xdr:from>
    <xdr:ext cx="469744" cy="259045"/>
    <xdr:sp macro="" textlink="">
      <xdr:nvSpPr>
        <xdr:cNvPr id="522" name="テキスト ボックス 521"/>
        <xdr:cNvSpPr txBox="1"/>
      </xdr:nvSpPr>
      <xdr:spPr>
        <a:xfrm>
          <a:off x="13468428"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115483</xdr:rowOff>
    </xdr:from>
    <xdr:to>
      <xdr:col>67</xdr:col>
      <xdr:colOff>101600</xdr:colOff>
      <xdr:row>39</xdr:row>
      <xdr:rowOff>45633</xdr:rowOff>
    </xdr:to>
    <xdr:sp macro="" textlink="">
      <xdr:nvSpPr>
        <xdr:cNvPr id="523" name="フローチャート: 判断 522"/>
        <xdr:cNvSpPr/>
      </xdr:nvSpPr>
      <xdr:spPr>
        <a:xfrm>
          <a:off x="12763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62160</xdr:rowOff>
    </xdr:from>
    <xdr:ext cx="469744" cy="259045"/>
    <xdr:sp macro="" textlink="">
      <xdr:nvSpPr>
        <xdr:cNvPr id="524" name="テキスト ボックス 523"/>
        <xdr:cNvSpPr txBox="1"/>
      </xdr:nvSpPr>
      <xdr:spPr>
        <a:xfrm>
          <a:off x="12579428"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39294</xdr:rowOff>
    </xdr:from>
    <xdr:to>
      <xdr:col>85</xdr:col>
      <xdr:colOff>177800</xdr:colOff>
      <xdr:row>39</xdr:row>
      <xdr:rowOff>140894</xdr:rowOff>
    </xdr:to>
    <xdr:sp macro="" textlink="">
      <xdr:nvSpPr>
        <xdr:cNvPr id="530" name="楕円 529"/>
        <xdr:cNvSpPr/>
      </xdr:nvSpPr>
      <xdr:spPr>
        <a:xfrm>
          <a:off x="16268700" y="67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152922</xdr:rowOff>
    </xdr:from>
    <xdr:ext cx="378565" cy="259045"/>
    <xdr:sp macro="" textlink="">
      <xdr:nvSpPr>
        <xdr:cNvPr id="531" name="災害復旧事業費該当値テキスト"/>
        <xdr:cNvSpPr txBox="1"/>
      </xdr:nvSpPr>
      <xdr:spPr>
        <a:xfrm>
          <a:off x="16370300" y="6668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6" name="楕円 53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7" name="テキスト ボックス 53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35001</xdr:rowOff>
    </xdr:from>
    <xdr:to>
      <xdr:col>85</xdr:col>
      <xdr:colOff>127000</xdr:colOff>
      <xdr:row>77</xdr:row>
      <xdr:rowOff>35688</xdr:rowOff>
    </xdr:to>
    <xdr:cxnSp macro="">
      <xdr:nvCxnSpPr>
        <xdr:cNvPr id="620" name="直線コネクタ 619"/>
        <xdr:cNvCxnSpPr/>
      </xdr:nvCxnSpPr>
      <xdr:spPr>
        <a:xfrm>
          <a:off x="15481300" y="13236651"/>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32421</xdr:rowOff>
    </xdr:from>
    <xdr:to>
      <xdr:col>81</xdr:col>
      <xdr:colOff>50800</xdr:colOff>
      <xdr:row>77</xdr:row>
      <xdr:rowOff>35001</xdr:rowOff>
    </xdr:to>
    <xdr:cxnSp macro="">
      <xdr:nvCxnSpPr>
        <xdr:cNvPr id="623" name="直線コネクタ 622"/>
        <xdr:cNvCxnSpPr/>
      </xdr:nvCxnSpPr>
      <xdr:spPr>
        <a:xfrm>
          <a:off x="14592300" y="13234071"/>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1919</xdr:rowOff>
    </xdr:from>
    <xdr:to>
      <xdr:col>76</xdr:col>
      <xdr:colOff>114300</xdr:colOff>
      <xdr:row>77</xdr:row>
      <xdr:rowOff>32421</xdr:rowOff>
    </xdr:to>
    <xdr:cxnSp macro="">
      <xdr:nvCxnSpPr>
        <xdr:cNvPr id="626" name="直線コネクタ 625"/>
        <xdr:cNvCxnSpPr/>
      </xdr:nvCxnSpPr>
      <xdr:spPr>
        <a:xfrm>
          <a:off x="13703300" y="13203569"/>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129347</xdr:rowOff>
    </xdr:from>
    <xdr:to>
      <xdr:col>71</xdr:col>
      <xdr:colOff>177800</xdr:colOff>
      <xdr:row>77</xdr:row>
      <xdr:rowOff>1919</xdr:rowOff>
    </xdr:to>
    <xdr:cxnSp macro="">
      <xdr:nvCxnSpPr>
        <xdr:cNvPr id="629" name="直線コネクタ 628"/>
        <xdr:cNvCxnSpPr/>
      </xdr:nvCxnSpPr>
      <xdr:spPr>
        <a:xfrm>
          <a:off x="12814300" y="13159547"/>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6441</xdr:rowOff>
    </xdr:from>
    <xdr:to>
      <xdr:col>72</xdr:col>
      <xdr:colOff>38100</xdr:colOff>
      <xdr:row>75</xdr:row>
      <xdr:rowOff>108041</xdr:rowOff>
    </xdr:to>
    <xdr:sp macro="" textlink="">
      <xdr:nvSpPr>
        <xdr:cNvPr id="630" name="フローチャート: 判断 629"/>
        <xdr:cNvSpPr/>
      </xdr:nvSpPr>
      <xdr:spPr>
        <a:xfrm>
          <a:off x="13652500" y="128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124568</xdr:rowOff>
    </xdr:from>
    <xdr:ext cx="534377" cy="259045"/>
    <xdr:sp macro="" textlink="">
      <xdr:nvSpPr>
        <xdr:cNvPr id="631" name="テキスト ボックス 630"/>
        <xdr:cNvSpPr txBox="1"/>
      </xdr:nvSpPr>
      <xdr:spPr>
        <a:xfrm>
          <a:off x="13436111" y="126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149022</xdr:rowOff>
    </xdr:from>
    <xdr:to>
      <xdr:col>67</xdr:col>
      <xdr:colOff>101600</xdr:colOff>
      <xdr:row>75</xdr:row>
      <xdr:rowOff>79172</xdr:rowOff>
    </xdr:to>
    <xdr:sp macro="" textlink="">
      <xdr:nvSpPr>
        <xdr:cNvPr id="632" name="フローチャート: 判断 631"/>
        <xdr:cNvSpPr/>
      </xdr:nvSpPr>
      <xdr:spPr>
        <a:xfrm>
          <a:off x="12763500" y="1283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95699</xdr:rowOff>
    </xdr:from>
    <xdr:ext cx="534377" cy="259045"/>
    <xdr:sp macro="" textlink="">
      <xdr:nvSpPr>
        <xdr:cNvPr id="633" name="テキスト ボックス 632"/>
        <xdr:cNvSpPr txBox="1"/>
      </xdr:nvSpPr>
      <xdr:spPr>
        <a:xfrm>
          <a:off x="12547111" y="126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156338</xdr:rowOff>
    </xdr:from>
    <xdr:to>
      <xdr:col>85</xdr:col>
      <xdr:colOff>177800</xdr:colOff>
      <xdr:row>77</xdr:row>
      <xdr:rowOff>86488</xdr:rowOff>
    </xdr:to>
    <xdr:sp macro="" textlink="">
      <xdr:nvSpPr>
        <xdr:cNvPr id="639" name="楕円 638"/>
        <xdr:cNvSpPr/>
      </xdr:nvSpPr>
      <xdr:spPr>
        <a:xfrm>
          <a:off x="16268700" y="131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134765</xdr:rowOff>
    </xdr:from>
    <xdr:ext cx="534377" cy="259045"/>
    <xdr:sp macro="" textlink="">
      <xdr:nvSpPr>
        <xdr:cNvPr id="640" name="公債費該当値テキスト"/>
        <xdr:cNvSpPr txBox="1"/>
      </xdr:nvSpPr>
      <xdr:spPr>
        <a:xfrm>
          <a:off x="16370300" y="1316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155651</xdr:rowOff>
    </xdr:from>
    <xdr:to>
      <xdr:col>81</xdr:col>
      <xdr:colOff>101600</xdr:colOff>
      <xdr:row>77</xdr:row>
      <xdr:rowOff>85801</xdr:rowOff>
    </xdr:to>
    <xdr:sp macro="" textlink="">
      <xdr:nvSpPr>
        <xdr:cNvPr id="641" name="楕円 640"/>
        <xdr:cNvSpPr/>
      </xdr:nvSpPr>
      <xdr:spPr>
        <a:xfrm>
          <a:off x="15430500" y="131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76928</xdr:rowOff>
    </xdr:from>
    <xdr:ext cx="534377" cy="259045"/>
    <xdr:sp macro="" textlink="">
      <xdr:nvSpPr>
        <xdr:cNvPr id="642" name="テキスト ボックス 641"/>
        <xdr:cNvSpPr txBox="1"/>
      </xdr:nvSpPr>
      <xdr:spPr>
        <a:xfrm>
          <a:off x="15214111" y="132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153071</xdr:rowOff>
    </xdr:from>
    <xdr:to>
      <xdr:col>76</xdr:col>
      <xdr:colOff>165100</xdr:colOff>
      <xdr:row>77</xdr:row>
      <xdr:rowOff>83221</xdr:rowOff>
    </xdr:to>
    <xdr:sp macro="" textlink="">
      <xdr:nvSpPr>
        <xdr:cNvPr id="643" name="楕円 642"/>
        <xdr:cNvSpPr/>
      </xdr:nvSpPr>
      <xdr:spPr>
        <a:xfrm>
          <a:off x="14541500" y="1318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74348</xdr:rowOff>
    </xdr:from>
    <xdr:ext cx="534377" cy="259045"/>
    <xdr:sp macro="" textlink="">
      <xdr:nvSpPr>
        <xdr:cNvPr id="644" name="テキスト ボックス 643"/>
        <xdr:cNvSpPr txBox="1"/>
      </xdr:nvSpPr>
      <xdr:spPr>
        <a:xfrm>
          <a:off x="14325111" y="1327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122569</xdr:rowOff>
    </xdr:from>
    <xdr:to>
      <xdr:col>72</xdr:col>
      <xdr:colOff>38100</xdr:colOff>
      <xdr:row>77</xdr:row>
      <xdr:rowOff>52719</xdr:rowOff>
    </xdr:to>
    <xdr:sp macro="" textlink="">
      <xdr:nvSpPr>
        <xdr:cNvPr id="645" name="楕円 644"/>
        <xdr:cNvSpPr/>
      </xdr:nvSpPr>
      <xdr:spPr>
        <a:xfrm>
          <a:off x="13652500" y="1315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43846</xdr:rowOff>
    </xdr:from>
    <xdr:ext cx="534377" cy="259045"/>
    <xdr:sp macro="" textlink="">
      <xdr:nvSpPr>
        <xdr:cNvPr id="646" name="テキスト ボックス 645"/>
        <xdr:cNvSpPr txBox="1"/>
      </xdr:nvSpPr>
      <xdr:spPr>
        <a:xfrm>
          <a:off x="13436111" y="132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78547</xdr:rowOff>
    </xdr:from>
    <xdr:to>
      <xdr:col>67</xdr:col>
      <xdr:colOff>101600</xdr:colOff>
      <xdr:row>77</xdr:row>
      <xdr:rowOff>8697</xdr:rowOff>
    </xdr:to>
    <xdr:sp macro="" textlink="">
      <xdr:nvSpPr>
        <xdr:cNvPr id="647" name="楕円 646"/>
        <xdr:cNvSpPr/>
      </xdr:nvSpPr>
      <xdr:spPr>
        <a:xfrm>
          <a:off x="12763500" y="1310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171274</xdr:rowOff>
    </xdr:from>
    <xdr:ext cx="534377" cy="259045"/>
    <xdr:sp macro="" textlink="">
      <xdr:nvSpPr>
        <xdr:cNvPr id="648" name="テキスト ボックス 647"/>
        <xdr:cNvSpPr txBox="1"/>
      </xdr:nvSpPr>
      <xdr:spPr>
        <a:xfrm>
          <a:off x="12547111" y="1320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103443</xdr:rowOff>
    </xdr:from>
    <xdr:to>
      <xdr:col>85</xdr:col>
      <xdr:colOff>127000</xdr:colOff>
      <xdr:row>98</xdr:row>
      <xdr:rowOff>16027</xdr:rowOff>
    </xdr:to>
    <xdr:cxnSp macro="">
      <xdr:nvCxnSpPr>
        <xdr:cNvPr id="675" name="直線コネクタ 674"/>
        <xdr:cNvCxnSpPr/>
      </xdr:nvCxnSpPr>
      <xdr:spPr>
        <a:xfrm>
          <a:off x="15481300" y="16734093"/>
          <a:ext cx="838200" cy="8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103443</xdr:rowOff>
    </xdr:from>
    <xdr:to>
      <xdr:col>81</xdr:col>
      <xdr:colOff>50800</xdr:colOff>
      <xdr:row>97</xdr:row>
      <xdr:rowOff>131790</xdr:rowOff>
    </xdr:to>
    <xdr:cxnSp macro="">
      <xdr:nvCxnSpPr>
        <xdr:cNvPr id="678" name="直線コネクタ 677"/>
        <xdr:cNvCxnSpPr/>
      </xdr:nvCxnSpPr>
      <xdr:spPr>
        <a:xfrm flipV="1">
          <a:off x="14592300" y="16734093"/>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137460</xdr:rowOff>
    </xdr:from>
    <xdr:to>
      <xdr:col>76</xdr:col>
      <xdr:colOff>114300</xdr:colOff>
      <xdr:row>97</xdr:row>
      <xdr:rowOff>131790</xdr:rowOff>
    </xdr:to>
    <xdr:cxnSp macro="">
      <xdr:nvCxnSpPr>
        <xdr:cNvPr id="681" name="直線コネクタ 680"/>
        <xdr:cNvCxnSpPr/>
      </xdr:nvCxnSpPr>
      <xdr:spPr>
        <a:xfrm>
          <a:off x="13703300" y="16596660"/>
          <a:ext cx="889000" cy="16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137460</xdr:rowOff>
    </xdr:from>
    <xdr:to>
      <xdr:col>71</xdr:col>
      <xdr:colOff>177800</xdr:colOff>
      <xdr:row>97</xdr:row>
      <xdr:rowOff>13193</xdr:rowOff>
    </xdr:to>
    <xdr:cxnSp macro="">
      <xdr:nvCxnSpPr>
        <xdr:cNvPr id="684" name="直線コネクタ 683"/>
        <xdr:cNvCxnSpPr/>
      </xdr:nvCxnSpPr>
      <xdr:spPr>
        <a:xfrm flipV="1">
          <a:off x="12814300" y="16596660"/>
          <a:ext cx="889000" cy="4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29784</xdr:rowOff>
    </xdr:from>
    <xdr:to>
      <xdr:col>72</xdr:col>
      <xdr:colOff>38100</xdr:colOff>
      <xdr:row>96</xdr:row>
      <xdr:rowOff>131384</xdr:rowOff>
    </xdr:to>
    <xdr:sp macro="" textlink="">
      <xdr:nvSpPr>
        <xdr:cNvPr id="685" name="フローチャート: 判断 684"/>
        <xdr:cNvSpPr/>
      </xdr:nvSpPr>
      <xdr:spPr>
        <a:xfrm>
          <a:off x="13652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147911</xdr:rowOff>
    </xdr:from>
    <xdr:ext cx="469744" cy="259045"/>
    <xdr:sp macro="" textlink="">
      <xdr:nvSpPr>
        <xdr:cNvPr id="686" name="テキスト ボックス 685"/>
        <xdr:cNvSpPr txBox="1"/>
      </xdr:nvSpPr>
      <xdr:spPr>
        <a:xfrm>
          <a:off x="13468428"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64029</xdr:rowOff>
    </xdr:from>
    <xdr:to>
      <xdr:col>67</xdr:col>
      <xdr:colOff>101600</xdr:colOff>
      <xdr:row>94</xdr:row>
      <xdr:rowOff>165629</xdr:rowOff>
    </xdr:to>
    <xdr:sp macro="" textlink="">
      <xdr:nvSpPr>
        <xdr:cNvPr id="687" name="フローチャート: 判断 686"/>
        <xdr:cNvSpPr/>
      </xdr:nvSpPr>
      <xdr:spPr>
        <a:xfrm>
          <a:off x="12763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10706</xdr:rowOff>
    </xdr:from>
    <xdr:ext cx="534377" cy="259045"/>
    <xdr:sp macro="" textlink="">
      <xdr:nvSpPr>
        <xdr:cNvPr id="688" name="テキスト ボックス 687"/>
        <xdr:cNvSpPr txBox="1"/>
      </xdr:nvSpPr>
      <xdr:spPr>
        <a:xfrm>
          <a:off x="12547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136677</xdr:rowOff>
    </xdr:from>
    <xdr:to>
      <xdr:col>85</xdr:col>
      <xdr:colOff>177800</xdr:colOff>
      <xdr:row>98</xdr:row>
      <xdr:rowOff>66827</xdr:rowOff>
    </xdr:to>
    <xdr:sp macro="" textlink="">
      <xdr:nvSpPr>
        <xdr:cNvPr id="694" name="楕円 693"/>
        <xdr:cNvSpPr/>
      </xdr:nvSpPr>
      <xdr:spPr>
        <a:xfrm>
          <a:off x="16268700" y="167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51604</xdr:rowOff>
    </xdr:from>
    <xdr:ext cx="469744" cy="259045"/>
    <xdr:sp macro="" textlink="">
      <xdr:nvSpPr>
        <xdr:cNvPr id="695" name="積立金該当値テキスト"/>
        <xdr:cNvSpPr txBox="1"/>
      </xdr:nvSpPr>
      <xdr:spPr>
        <a:xfrm>
          <a:off x="16370300" y="1668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52643</xdr:rowOff>
    </xdr:from>
    <xdr:to>
      <xdr:col>81</xdr:col>
      <xdr:colOff>101600</xdr:colOff>
      <xdr:row>97</xdr:row>
      <xdr:rowOff>154243</xdr:rowOff>
    </xdr:to>
    <xdr:sp macro="" textlink="">
      <xdr:nvSpPr>
        <xdr:cNvPr id="696" name="楕円 695"/>
        <xdr:cNvSpPr/>
      </xdr:nvSpPr>
      <xdr:spPr>
        <a:xfrm>
          <a:off x="15430500" y="166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145370</xdr:rowOff>
    </xdr:from>
    <xdr:ext cx="469744" cy="259045"/>
    <xdr:sp macro="" textlink="">
      <xdr:nvSpPr>
        <xdr:cNvPr id="697" name="テキスト ボックス 696"/>
        <xdr:cNvSpPr txBox="1"/>
      </xdr:nvSpPr>
      <xdr:spPr>
        <a:xfrm>
          <a:off x="15246428" y="167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80990</xdr:rowOff>
    </xdr:from>
    <xdr:to>
      <xdr:col>76</xdr:col>
      <xdr:colOff>165100</xdr:colOff>
      <xdr:row>98</xdr:row>
      <xdr:rowOff>11140</xdr:rowOff>
    </xdr:to>
    <xdr:sp macro="" textlink="">
      <xdr:nvSpPr>
        <xdr:cNvPr id="698" name="楕円 697"/>
        <xdr:cNvSpPr/>
      </xdr:nvSpPr>
      <xdr:spPr>
        <a:xfrm>
          <a:off x="14541500" y="167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2267</xdr:rowOff>
    </xdr:from>
    <xdr:ext cx="469744" cy="259045"/>
    <xdr:sp macro="" textlink="">
      <xdr:nvSpPr>
        <xdr:cNvPr id="699" name="テキスト ボックス 698"/>
        <xdr:cNvSpPr txBox="1"/>
      </xdr:nvSpPr>
      <xdr:spPr>
        <a:xfrm>
          <a:off x="14357428" y="1680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86660</xdr:rowOff>
    </xdr:from>
    <xdr:to>
      <xdr:col>72</xdr:col>
      <xdr:colOff>38100</xdr:colOff>
      <xdr:row>97</xdr:row>
      <xdr:rowOff>16810</xdr:rowOff>
    </xdr:to>
    <xdr:sp macro="" textlink="">
      <xdr:nvSpPr>
        <xdr:cNvPr id="700" name="楕円 699"/>
        <xdr:cNvSpPr/>
      </xdr:nvSpPr>
      <xdr:spPr>
        <a:xfrm>
          <a:off x="13652500" y="165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7937</xdr:rowOff>
    </xdr:from>
    <xdr:ext cx="469744" cy="259045"/>
    <xdr:sp macro="" textlink="">
      <xdr:nvSpPr>
        <xdr:cNvPr id="701" name="テキスト ボックス 700"/>
        <xdr:cNvSpPr txBox="1"/>
      </xdr:nvSpPr>
      <xdr:spPr>
        <a:xfrm>
          <a:off x="13468428" y="166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133843</xdr:rowOff>
    </xdr:from>
    <xdr:to>
      <xdr:col>67</xdr:col>
      <xdr:colOff>101600</xdr:colOff>
      <xdr:row>97</xdr:row>
      <xdr:rowOff>63993</xdr:rowOff>
    </xdr:to>
    <xdr:sp macro="" textlink="">
      <xdr:nvSpPr>
        <xdr:cNvPr id="702" name="楕円 701"/>
        <xdr:cNvSpPr/>
      </xdr:nvSpPr>
      <xdr:spPr>
        <a:xfrm>
          <a:off x="12763500" y="1659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55120</xdr:rowOff>
    </xdr:from>
    <xdr:ext cx="469744" cy="259045"/>
    <xdr:sp macro="" textlink="">
      <xdr:nvSpPr>
        <xdr:cNvPr id="703" name="テキスト ボックス 702"/>
        <xdr:cNvSpPr txBox="1"/>
      </xdr:nvSpPr>
      <xdr:spPr>
        <a:xfrm>
          <a:off x="12579428" y="1668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44069</xdr:rowOff>
    </xdr:from>
    <xdr:to>
      <xdr:col>116</xdr:col>
      <xdr:colOff>63500</xdr:colOff>
      <xdr:row>39</xdr:row>
      <xdr:rowOff>44450</xdr:rowOff>
    </xdr:to>
    <xdr:cxnSp macro="">
      <xdr:nvCxnSpPr>
        <xdr:cNvPr id="732" name="直線コネクタ 731"/>
        <xdr:cNvCxnSpPr/>
      </xdr:nvCxnSpPr>
      <xdr:spPr>
        <a:xfrm>
          <a:off x="21323300" y="6730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44069</xdr:rowOff>
    </xdr:from>
    <xdr:to>
      <xdr:col>111</xdr:col>
      <xdr:colOff>177800</xdr:colOff>
      <xdr:row>39</xdr:row>
      <xdr:rowOff>44450</xdr:rowOff>
    </xdr:to>
    <xdr:cxnSp macro="">
      <xdr:nvCxnSpPr>
        <xdr:cNvPr id="735" name="直線コネクタ 734"/>
        <xdr:cNvCxnSpPr/>
      </xdr:nvCxnSpPr>
      <xdr:spPr>
        <a:xfrm flipV="1">
          <a:off x="20434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94615</xdr:rowOff>
    </xdr:from>
    <xdr:to>
      <xdr:col>102</xdr:col>
      <xdr:colOff>165100</xdr:colOff>
      <xdr:row>39</xdr:row>
      <xdr:rowOff>24765</xdr:rowOff>
    </xdr:to>
    <xdr:sp macro="" textlink="">
      <xdr:nvSpPr>
        <xdr:cNvPr id="742" name="フローチャート: 判断 741"/>
        <xdr:cNvSpPr/>
      </xdr:nvSpPr>
      <xdr:spPr>
        <a:xfrm>
          <a:off x="19494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41292</xdr:rowOff>
    </xdr:from>
    <xdr:ext cx="378565" cy="259045"/>
    <xdr:sp macro="" textlink="">
      <xdr:nvSpPr>
        <xdr:cNvPr id="743" name="テキスト ボックス 742"/>
        <xdr:cNvSpPr txBox="1"/>
      </xdr:nvSpPr>
      <xdr:spPr>
        <a:xfrm>
          <a:off x="19356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95504</xdr:rowOff>
    </xdr:from>
    <xdr:to>
      <xdr:col>98</xdr:col>
      <xdr:colOff>38100</xdr:colOff>
      <xdr:row>39</xdr:row>
      <xdr:rowOff>25654</xdr:rowOff>
    </xdr:to>
    <xdr:sp macro="" textlink="">
      <xdr:nvSpPr>
        <xdr:cNvPr id="744" name="フローチャート: 判断 743"/>
        <xdr:cNvSpPr/>
      </xdr:nvSpPr>
      <xdr:spPr>
        <a:xfrm>
          <a:off x="18605500" y="66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42181</xdr:rowOff>
    </xdr:from>
    <xdr:ext cx="378565" cy="259045"/>
    <xdr:sp macro="" textlink="">
      <xdr:nvSpPr>
        <xdr:cNvPr id="745" name="テキスト ボックス 744"/>
        <xdr:cNvSpPr txBox="1"/>
      </xdr:nvSpPr>
      <xdr:spPr>
        <a:xfrm>
          <a:off x="18467017" y="638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164719</xdr:rowOff>
    </xdr:from>
    <xdr:to>
      <xdr:col>112</xdr:col>
      <xdr:colOff>38100</xdr:colOff>
      <xdr:row>39</xdr:row>
      <xdr:rowOff>94869</xdr:rowOff>
    </xdr:to>
    <xdr:sp macro="" textlink="">
      <xdr:nvSpPr>
        <xdr:cNvPr id="753" name="楕円 752"/>
        <xdr:cNvSpPr/>
      </xdr:nvSpPr>
      <xdr:spPr>
        <a:xfrm>
          <a:off x="2127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85996</xdr:rowOff>
    </xdr:from>
    <xdr:ext cx="249299" cy="259045"/>
    <xdr:sp macro="" textlink="">
      <xdr:nvSpPr>
        <xdr:cNvPr id="754" name="テキスト ボックス 753"/>
        <xdr:cNvSpPr txBox="1"/>
      </xdr:nvSpPr>
      <xdr:spPr>
        <a:xfrm>
          <a:off x="21198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35649</xdr:rowOff>
    </xdr:from>
    <xdr:to>
      <xdr:col>116</xdr:col>
      <xdr:colOff>63500</xdr:colOff>
      <xdr:row>59</xdr:row>
      <xdr:rowOff>35687</xdr:rowOff>
    </xdr:to>
    <xdr:cxnSp macro="">
      <xdr:nvCxnSpPr>
        <xdr:cNvPr id="789" name="直線コネクタ 788"/>
        <xdr:cNvCxnSpPr/>
      </xdr:nvCxnSpPr>
      <xdr:spPr>
        <a:xfrm flipV="1">
          <a:off x="21323300" y="10151199"/>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35687</xdr:rowOff>
    </xdr:from>
    <xdr:to>
      <xdr:col>111</xdr:col>
      <xdr:colOff>177800</xdr:colOff>
      <xdr:row>59</xdr:row>
      <xdr:rowOff>35801</xdr:rowOff>
    </xdr:to>
    <xdr:cxnSp macro="">
      <xdr:nvCxnSpPr>
        <xdr:cNvPr id="792" name="直線コネクタ 791"/>
        <xdr:cNvCxnSpPr/>
      </xdr:nvCxnSpPr>
      <xdr:spPr>
        <a:xfrm flipV="1">
          <a:off x="20434300" y="1015123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35801</xdr:rowOff>
    </xdr:from>
    <xdr:to>
      <xdr:col>107</xdr:col>
      <xdr:colOff>50800</xdr:colOff>
      <xdr:row>59</xdr:row>
      <xdr:rowOff>44450</xdr:rowOff>
    </xdr:to>
    <xdr:cxnSp macro="">
      <xdr:nvCxnSpPr>
        <xdr:cNvPr id="795" name="直線コネクタ 794"/>
        <xdr:cNvCxnSpPr/>
      </xdr:nvCxnSpPr>
      <xdr:spPr>
        <a:xfrm flipV="1">
          <a:off x="19545300" y="10151351"/>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43917</xdr:rowOff>
    </xdr:from>
    <xdr:to>
      <xdr:col>102</xdr:col>
      <xdr:colOff>114300</xdr:colOff>
      <xdr:row>59</xdr:row>
      <xdr:rowOff>44450</xdr:rowOff>
    </xdr:to>
    <xdr:cxnSp macro="">
      <xdr:nvCxnSpPr>
        <xdr:cNvPr id="798" name="直線コネクタ 797"/>
        <xdr:cNvCxnSpPr/>
      </xdr:nvCxnSpPr>
      <xdr:spPr>
        <a:xfrm>
          <a:off x="18656300" y="10159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90424</xdr:rowOff>
    </xdr:from>
    <xdr:to>
      <xdr:col>102</xdr:col>
      <xdr:colOff>165100</xdr:colOff>
      <xdr:row>58</xdr:row>
      <xdr:rowOff>20574</xdr:rowOff>
    </xdr:to>
    <xdr:sp macro="" textlink="">
      <xdr:nvSpPr>
        <xdr:cNvPr id="799" name="フローチャート: 判断 798"/>
        <xdr:cNvSpPr/>
      </xdr:nvSpPr>
      <xdr:spPr>
        <a:xfrm>
          <a:off x="19494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37101</xdr:rowOff>
    </xdr:from>
    <xdr:ext cx="469744" cy="259045"/>
    <xdr:sp macro="" textlink="">
      <xdr:nvSpPr>
        <xdr:cNvPr id="800" name="テキスト ボックス 799"/>
        <xdr:cNvSpPr txBox="1"/>
      </xdr:nvSpPr>
      <xdr:spPr>
        <a:xfrm>
          <a:off x="19310428"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110236</xdr:rowOff>
    </xdr:from>
    <xdr:to>
      <xdr:col>98</xdr:col>
      <xdr:colOff>38100</xdr:colOff>
      <xdr:row>58</xdr:row>
      <xdr:rowOff>40386</xdr:rowOff>
    </xdr:to>
    <xdr:sp macro="" textlink="">
      <xdr:nvSpPr>
        <xdr:cNvPr id="801" name="フローチャート: 判断 800"/>
        <xdr:cNvSpPr/>
      </xdr:nvSpPr>
      <xdr:spPr>
        <a:xfrm>
          <a:off x="18605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56913</xdr:rowOff>
    </xdr:from>
    <xdr:ext cx="469744" cy="259045"/>
    <xdr:sp macro="" textlink="">
      <xdr:nvSpPr>
        <xdr:cNvPr id="802" name="テキスト ボックス 801"/>
        <xdr:cNvSpPr txBox="1"/>
      </xdr:nvSpPr>
      <xdr:spPr>
        <a:xfrm>
          <a:off x="18421428" y="96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156299</xdr:rowOff>
    </xdr:from>
    <xdr:to>
      <xdr:col>116</xdr:col>
      <xdr:colOff>114300</xdr:colOff>
      <xdr:row>59</xdr:row>
      <xdr:rowOff>86449</xdr:rowOff>
    </xdr:to>
    <xdr:sp macro="" textlink="">
      <xdr:nvSpPr>
        <xdr:cNvPr id="808" name="楕円 807"/>
        <xdr:cNvSpPr/>
      </xdr:nvSpPr>
      <xdr:spPr>
        <a:xfrm>
          <a:off x="22110700" y="101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71226</xdr:rowOff>
    </xdr:from>
    <xdr:ext cx="378565" cy="259045"/>
    <xdr:sp macro="" textlink="">
      <xdr:nvSpPr>
        <xdr:cNvPr id="809" name="貸付金該当値テキスト"/>
        <xdr:cNvSpPr txBox="1"/>
      </xdr:nvSpPr>
      <xdr:spPr>
        <a:xfrm>
          <a:off x="22212300" y="10015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156337</xdr:rowOff>
    </xdr:from>
    <xdr:to>
      <xdr:col>112</xdr:col>
      <xdr:colOff>38100</xdr:colOff>
      <xdr:row>59</xdr:row>
      <xdr:rowOff>86487</xdr:rowOff>
    </xdr:to>
    <xdr:sp macro="" textlink="">
      <xdr:nvSpPr>
        <xdr:cNvPr id="810" name="楕円 809"/>
        <xdr:cNvSpPr/>
      </xdr:nvSpPr>
      <xdr:spPr>
        <a:xfrm>
          <a:off x="21272500" y="101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77614</xdr:rowOff>
    </xdr:from>
    <xdr:ext cx="378565" cy="259045"/>
    <xdr:sp macro="" textlink="">
      <xdr:nvSpPr>
        <xdr:cNvPr id="811" name="テキスト ボックス 810"/>
        <xdr:cNvSpPr txBox="1"/>
      </xdr:nvSpPr>
      <xdr:spPr>
        <a:xfrm>
          <a:off x="21134017" y="10193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156451</xdr:rowOff>
    </xdr:from>
    <xdr:to>
      <xdr:col>107</xdr:col>
      <xdr:colOff>101600</xdr:colOff>
      <xdr:row>59</xdr:row>
      <xdr:rowOff>86601</xdr:rowOff>
    </xdr:to>
    <xdr:sp macro="" textlink="">
      <xdr:nvSpPr>
        <xdr:cNvPr id="812" name="楕円 811"/>
        <xdr:cNvSpPr/>
      </xdr:nvSpPr>
      <xdr:spPr>
        <a:xfrm>
          <a:off x="20383500" y="10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77728</xdr:rowOff>
    </xdr:from>
    <xdr:ext cx="378565" cy="259045"/>
    <xdr:sp macro="" textlink="">
      <xdr:nvSpPr>
        <xdr:cNvPr id="813" name="テキスト ボックス 812"/>
        <xdr:cNvSpPr txBox="1"/>
      </xdr:nvSpPr>
      <xdr:spPr>
        <a:xfrm>
          <a:off x="20245017" y="1019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164567</xdr:rowOff>
    </xdr:from>
    <xdr:to>
      <xdr:col>98</xdr:col>
      <xdr:colOff>38100</xdr:colOff>
      <xdr:row>59</xdr:row>
      <xdr:rowOff>94717</xdr:rowOff>
    </xdr:to>
    <xdr:sp macro="" textlink="">
      <xdr:nvSpPr>
        <xdr:cNvPr id="816" name="楕円 815"/>
        <xdr:cNvSpPr/>
      </xdr:nvSpPr>
      <xdr:spPr>
        <a:xfrm>
          <a:off x="18605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85844</xdr:rowOff>
    </xdr:from>
    <xdr:ext cx="313932" cy="259045"/>
    <xdr:sp macro="" textlink="">
      <xdr:nvSpPr>
        <xdr:cNvPr id="817" name="テキスト ボックス 816"/>
        <xdr:cNvSpPr txBox="1"/>
      </xdr:nvSpPr>
      <xdr:spPr>
        <a:xfrm>
          <a:off x="18499333" y="10201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47868</xdr:rowOff>
    </xdr:from>
    <xdr:to>
      <xdr:col>116</xdr:col>
      <xdr:colOff>63500</xdr:colOff>
      <xdr:row>75</xdr:row>
      <xdr:rowOff>110210</xdr:rowOff>
    </xdr:to>
    <xdr:cxnSp macro="">
      <xdr:nvCxnSpPr>
        <xdr:cNvPr id="849" name="直線コネクタ 848"/>
        <xdr:cNvCxnSpPr/>
      </xdr:nvCxnSpPr>
      <xdr:spPr>
        <a:xfrm>
          <a:off x="21323300" y="12906618"/>
          <a:ext cx="838200" cy="6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50"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121477</xdr:rowOff>
    </xdr:from>
    <xdr:to>
      <xdr:col>111</xdr:col>
      <xdr:colOff>177800</xdr:colOff>
      <xdr:row>75</xdr:row>
      <xdr:rowOff>47868</xdr:rowOff>
    </xdr:to>
    <xdr:cxnSp macro="">
      <xdr:nvCxnSpPr>
        <xdr:cNvPr id="852" name="直線コネクタ 851"/>
        <xdr:cNvCxnSpPr/>
      </xdr:nvCxnSpPr>
      <xdr:spPr>
        <a:xfrm>
          <a:off x="20434300" y="12808777"/>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124052</xdr:rowOff>
    </xdr:from>
    <xdr:ext cx="534377" cy="259045"/>
    <xdr:sp macro="" textlink="">
      <xdr:nvSpPr>
        <xdr:cNvPr id="854" name="テキスト ボックス 853"/>
        <xdr:cNvSpPr txBox="1"/>
      </xdr:nvSpPr>
      <xdr:spPr>
        <a:xfrm>
          <a:off x="21056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121477</xdr:rowOff>
    </xdr:from>
    <xdr:to>
      <xdr:col>107</xdr:col>
      <xdr:colOff>50800</xdr:colOff>
      <xdr:row>75</xdr:row>
      <xdr:rowOff>53714</xdr:rowOff>
    </xdr:to>
    <xdr:cxnSp macro="">
      <xdr:nvCxnSpPr>
        <xdr:cNvPr id="855" name="直線コネクタ 854"/>
        <xdr:cNvCxnSpPr/>
      </xdr:nvCxnSpPr>
      <xdr:spPr>
        <a:xfrm flipV="1">
          <a:off x="19545300" y="12808777"/>
          <a:ext cx="889000" cy="10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128624</xdr:rowOff>
    </xdr:from>
    <xdr:ext cx="534377" cy="259045"/>
    <xdr:sp macro="" textlink="">
      <xdr:nvSpPr>
        <xdr:cNvPr id="857" name="テキスト ボックス 856"/>
        <xdr:cNvSpPr txBox="1"/>
      </xdr:nvSpPr>
      <xdr:spPr>
        <a:xfrm>
          <a:off x="20167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53714</xdr:rowOff>
    </xdr:from>
    <xdr:to>
      <xdr:col>102</xdr:col>
      <xdr:colOff>114300</xdr:colOff>
      <xdr:row>75</xdr:row>
      <xdr:rowOff>78892</xdr:rowOff>
    </xdr:to>
    <xdr:cxnSp macro="">
      <xdr:nvCxnSpPr>
        <xdr:cNvPr id="858" name="直線コネクタ 857"/>
        <xdr:cNvCxnSpPr/>
      </xdr:nvCxnSpPr>
      <xdr:spPr>
        <a:xfrm flipV="1">
          <a:off x="18656300" y="12912464"/>
          <a:ext cx="889000" cy="2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49254</xdr:rowOff>
    </xdr:from>
    <xdr:to>
      <xdr:col>102</xdr:col>
      <xdr:colOff>165100</xdr:colOff>
      <xdr:row>76</xdr:row>
      <xdr:rowOff>150854</xdr:rowOff>
    </xdr:to>
    <xdr:sp macro="" textlink="">
      <xdr:nvSpPr>
        <xdr:cNvPr id="859" name="フローチャート: 判断 858"/>
        <xdr:cNvSpPr/>
      </xdr:nvSpPr>
      <xdr:spPr>
        <a:xfrm>
          <a:off x="19494500" y="1307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141981</xdr:rowOff>
    </xdr:from>
    <xdr:ext cx="534377" cy="259045"/>
    <xdr:sp macro="" textlink="">
      <xdr:nvSpPr>
        <xdr:cNvPr id="860" name="テキスト ボックス 859"/>
        <xdr:cNvSpPr txBox="1"/>
      </xdr:nvSpPr>
      <xdr:spPr>
        <a:xfrm>
          <a:off x="19278111" y="131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79919</xdr:rowOff>
    </xdr:from>
    <xdr:to>
      <xdr:col>98</xdr:col>
      <xdr:colOff>38100</xdr:colOff>
      <xdr:row>77</xdr:row>
      <xdr:rowOff>10069</xdr:rowOff>
    </xdr:to>
    <xdr:sp macro="" textlink="">
      <xdr:nvSpPr>
        <xdr:cNvPr id="861" name="フローチャート: 判断 860"/>
        <xdr:cNvSpPr/>
      </xdr:nvSpPr>
      <xdr:spPr>
        <a:xfrm>
          <a:off x="18605500" y="131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1196</xdr:rowOff>
    </xdr:from>
    <xdr:ext cx="534377" cy="259045"/>
    <xdr:sp macro="" textlink="">
      <xdr:nvSpPr>
        <xdr:cNvPr id="862" name="テキスト ボックス 861"/>
        <xdr:cNvSpPr txBox="1"/>
      </xdr:nvSpPr>
      <xdr:spPr>
        <a:xfrm>
          <a:off x="18389111" y="1320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59410</xdr:rowOff>
    </xdr:from>
    <xdr:to>
      <xdr:col>116</xdr:col>
      <xdr:colOff>114300</xdr:colOff>
      <xdr:row>75</xdr:row>
      <xdr:rowOff>161010</xdr:rowOff>
    </xdr:to>
    <xdr:sp macro="" textlink="">
      <xdr:nvSpPr>
        <xdr:cNvPr id="868" name="楕円 867"/>
        <xdr:cNvSpPr/>
      </xdr:nvSpPr>
      <xdr:spPr>
        <a:xfrm>
          <a:off x="22110700" y="129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82287</xdr:rowOff>
    </xdr:from>
    <xdr:ext cx="534377" cy="259045"/>
    <xdr:sp macro="" textlink="">
      <xdr:nvSpPr>
        <xdr:cNvPr id="869" name="繰出金該当値テキスト"/>
        <xdr:cNvSpPr txBox="1"/>
      </xdr:nvSpPr>
      <xdr:spPr>
        <a:xfrm>
          <a:off x="22212300" y="12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168518</xdr:rowOff>
    </xdr:from>
    <xdr:to>
      <xdr:col>112</xdr:col>
      <xdr:colOff>38100</xdr:colOff>
      <xdr:row>75</xdr:row>
      <xdr:rowOff>98668</xdr:rowOff>
    </xdr:to>
    <xdr:sp macro="" textlink="">
      <xdr:nvSpPr>
        <xdr:cNvPr id="870" name="楕円 869"/>
        <xdr:cNvSpPr/>
      </xdr:nvSpPr>
      <xdr:spPr>
        <a:xfrm>
          <a:off x="21272500" y="1285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115195</xdr:rowOff>
    </xdr:from>
    <xdr:ext cx="534377" cy="259045"/>
    <xdr:sp macro="" textlink="">
      <xdr:nvSpPr>
        <xdr:cNvPr id="871" name="テキスト ボックス 870"/>
        <xdr:cNvSpPr txBox="1"/>
      </xdr:nvSpPr>
      <xdr:spPr>
        <a:xfrm>
          <a:off x="21056111" y="1263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70677</xdr:rowOff>
    </xdr:from>
    <xdr:to>
      <xdr:col>107</xdr:col>
      <xdr:colOff>101600</xdr:colOff>
      <xdr:row>75</xdr:row>
      <xdr:rowOff>827</xdr:rowOff>
    </xdr:to>
    <xdr:sp macro="" textlink="">
      <xdr:nvSpPr>
        <xdr:cNvPr id="872" name="楕円 871"/>
        <xdr:cNvSpPr/>
      </xdr:nvSpPr>
      <xdr:spPr>
        <a:xfrm>
          <a:off x="20383500" y="127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17354</xdr:rowOff>
    </xdr:from>
    <xdr:ext cx="534377" cy="259045"/>
    <xdr:sp macro="" textlink="">
      <xdr:nvSpPr>
        <xdr:cNvPr id="873" name="テキスト ボックス 872"/>
        <xdr:cNvSpPr txBox="1"/>
      </xdr:nvSpPr>
      <xdr:spPr>
        <a:xfrm>
          <a:off x="20167111" y="125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2914</xdr:rowOff>
    </xdr:from>
    <xdr:to>
      <xdr:col>102</xdr:col>
      <xdr:colOff>165100</xdr:colOff>
      <xdr:row>75</xdr:row>
      <xdr:rowOff>104514</xdr:rowOff>
    </xdr:to>
    <xdr:sp macro="" textlink="">
      <xdr:nvSpPr>
        <xdr:cNvPr id="874" name="楕円 873"/>
        <xdr:cNvSpPr/>
      </xdr:nvSpPr>
      <xdr:spPr>
        <a:xfrm>
          <a:off x="19494500" y="128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121041</xdr:rowOff>
    </xdr:from>
    <xdr:ext cx="534377" cy="259045"/>
    <xdr:sp macro="" textlink="">
      <xdr:nvSpPr>
        <xdr:cNvPr id="875" name="テキスト ボックス 874"/>
        <xdr:cNvSpPr txBox="1"/>
      </xdr:nvSpPr>
      <xdr:spPr>
        <a:xfrm>
          <a:off x="19278111" y="1263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28092</xdr:rowOff>
    </xdr:from>
    <xdr:to>
      <xdr:col>98</xdr:col>
      <xdr:colOff>38100</xdr:colOff>
      <xdr:row>75</xdr:row>
      <xdr:rowOff>129692</xdr:rowOff>
    </xdr:to>
    <xdr:sp macro="" textlink="">
      <xdr:nvSpPr>
        <xdr:cNvPr id="876" name="楕円 875"/>
        <xdr:cNvSpPr/>
      </xdr:nvSpPr>
      <xdr:spPr>
        <a:xfrm>
          <a:off x="18605500" y="128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146219</xdr:rowOff>
    </xdr:from>
    <xdr:ext cx="534377" cy="259045"/>
    <xdr:sp macro="" textlink="">
      <xdr:nvSpPr>
        <xdr:cNvPr id="877" name="テキスト ボックス 876"/>
        <xdr:cNvSpPr txBox="1"/>
      </xdr:nvSpPr>
      <xdr:spPr>
        <a:xfrm>
          <a:off x="18389111" y="126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歳出決算総額の</a:t>
          </a:r>
          <a:r>
            <a:rPr kumimoji="1" lang="en-US" altLang="ja-JP" sz="1100">
              <a:solidFill>
                <a:schemeClr val="dk1"/>
              </a:solidFill>
              <a:effectLst/>
              <a:latin typeface="+mn-lt"/>
              <a:ea typeface="+mn-ea"/>
              <a:cs typeface="+mn-cs"/>
            </a:rPr>
            <a:t>36.3</a:t>
          </a:r>
          <a:r>
            <a:rPr kumimoji="1" lang="ja-JP" altLang="ja-JP" sz="1100">
              <a:solidFill>
                <a:schemeClr val="dk1"/>
              </a:solidFill>
              <a:effectLst/>
              <a:latin typeface="+mn-lt"/>
              <a:ea typeface="+mn-ea"/>
              <a:cs typeface="+mn-cs"/>
            </a:rPr>
            <a:t>％を占める扶助費は、増加傾向にあり、住民一人当たり</a:t>
          </a:r>
          <a:r>
            <a:rPr kumimoji="1" lang="en-US" altLang="ja-JP" sz="1100">
              <a:solidFill>
                <a:schemeClr val="dk1"/>
              </a:solidFill>
              <a:effectLst/>
              <a:latin typeface="+mn-lt"/>
              <a:ea typeface="+mn-ea"/>
              <a:cs typeface="+mn-cs"/>
            </a:rPr>
            <a:t>123,050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になった</a:t>
          </a:r>
          <a:r>
            <a:rPr kumimoji="1" lang="ja-JP" altLang="ja-JP" sz="1100">
              <a:solidFill>
                <a:schemeClr val="dk1"/>
              </a:solidFill>
              <a:effectLst/>
              <a:latin typeface="+mn-lt"/>
              <a:ea typeface="+mn-ea"/>
              <a:cs typeface="+mn-cs"/>
            </a:rPr>
            <a:t>。類似団体平均と比べ、高い水準にあるのは、</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子育て支援施策の</a:t>
          </a:r>
          <a:r>
            <a:rPr kumimoji="1" lang="ja-JP" altLang="en-US" sz="1100">
              <a:solidFill>
                <a:schemeClr val="dk1"/>
              </a:solidFill>
              <a:effectLst/>
              <a:latin typeface="+mn-lt"/>
              <a:ea typeface="+mn-ea"/>
              <a:cs typeface="+mn-cs"/>
            </a:rPr>
            <a:t>充実</a:t>
          </a:r>
          <a:r>
            <a:rPr kumimoji="1" lang="ja-JP" altLang="ja-JP" sz="1100">
              <a:solidFill>
                <a:schemeClr val="dk1"/>
              </a:solidFill>
              <a:effectLst/>
              <a:latin typeface="+mn-lt"/>
              <a:ea typeface="+mn-ea"/>
              <a:cs typeface="+mn-cs"/>
            </a:rPr>
            <a:t>によるものであり、児童福祉費の住民一人当たり決算額が、類似団体平均対比で</a:t>
          </a:r>
          <a:r>
            <a:rPr kumimoji="1" lang="en-US" altLang="ja-JP" sz="1100">
              <a:solidFill>
                <a:schemeClr val="dk1"/>
              </a:solidFill>
              <a:effectLst/>
              <a:latin typeface="+mn-lt"/>
              <a:ea typeface="+mn-ea"/>
              <a:cs typeface="+mn-cs"/>
            </a:rPr>
            <a:t>35.3%</a:t>
          </a:r>
          <a:r>
            <a:rPr kumimoji="1" lang="ja-JP" altLang="ja-JP" sz="1100">
              <a:solidFill>
                <a:schemeClr val="dk1"/>
              </a:solidFill>
              <a:effectLst/>
              <a:latin typeface="+mn-lt"/>
              <a:ea typeface="+mn-ea"/>
              <a:cs typeface="+mn-cs"/>
            </a:rPr>
            <a:t>大きくなっている。</a:t>
          </a:r>
          <a:endParaRPr lang="ja-JP" altLang="ja-JP" sz="1400">
            <a:effectLst/>
          </a:endParaRPr>
        </a:p>
        <a:p>
          <a:r>
            <a:rPr kumimoji="1" lang="ja-JP" altLang="ja-JP" sz="1100">
              <a:solidFill>
                <a:schemeClr val="dk1"/>
              </a:solidFill>
              <a:effectLst/>
              <a:latin typeface="+mn-lt"/>
              <a:ea typeface="+mn-ea"/>
              <a:cs typeface="+mn-cs"/>
            </a:rPr>
            <a:t>　一方で、人件費は住民一人当たり</a:t>
          </a:r>
          <a:r>
            <a:rPr kumimoji="1" lang="en-US" altLang="ja-JP" sz="1100">
              <a:solidFill>
                <a:schemeClr val="dk1"/>
              </a:solidFill>
              <a:effectLst/>
              <a:latin typeface="+mn-lt"/>
              <a:ea typeface="+mn-ea"/>
              <a:cs typeface="+mn-cs"/>
            </a:rPr>
            <a:t>49,033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なっており、類似団体平均と比較して低い水準にある。これは、行財政改革の取り組みにより、人口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人当たり職員数及びラスパイレス指数が、ともに類似団体平均を下回っていることが要因である。</a:t>
          </a:r>
          <a:endParaRPr lang="ja-JP" altLang="ja-JP" sz="1400">
            <a:effectLst/>
          </a:endParaRPr>
        </a:p>
        <a:p>
          <a:r>
            <a:rPr kumimoji="1" lang="ja-JP" altLang="ja-JP" sz="1100">
              <a:solidFill>
                <a:schemeClr val="dk1"/>
              </a:solidFill>
              <a:effectLst/>
              <a:latin typeface="+mn-lt"/>
              <a:ea typeface="+mn-ea"/>
              <a:cs typeface="+mn-cs"/>
            </a:rPr>
            <a:t>　また、公債費は住民一人当たり</a:t>
          </a:r>
          <a:r>
            <a:rPr kumimoji="1" lang="en-US" altLang="ja-JP" sz="1100">
              <a:solidFill>
                <a:schemeClr val="dk1"/>
              </a:solidFill>
              <a:effectLst/>
              <a:latin typeface="+mn-lt"/>
              <a:ea typeface="+mn-ea"/>
              <a:cs typeface="+mn-cs"/>
            </a:rPr>
            <a:t>22,435</a:t>
          </a:r>
          <a:r>
            <a:rPr kumimoji="1" lang="ja-JP" altLang="ja-JP" sz="1100">
              <a:solidFill>
                <a:schemeClr val="dk1"/>
              </a:solidFill>
              <a:effectLst/>
              <a:latin typeface="+mn-lt"/>
              <a:ea typeface="+mn-ea"/>
              <a:cs typeface="+mn-cs"/>
            </a:rPr>
            <a:t>円で、類似団体平均と比較して低い水準にある。これは</a:t>
          </a:r>
          <a:r>
            <a:rPr kumimoji="1" lang="ja-JP" altLang="en-US" sz="1100">
              <a:solidFill>
                <a:schemeClr val="dk1"/>
              </a:solidFill>
              <a:effectLst/>
              <a:latin typeface="+mn-lt"/>
              <a:ea typeface="+mn-ea"/>
              <a:cs typeface="+mn-cs"/>
            </a:rPr>
            <a:t>市債の</a:t>
          </a:r>
          <a:r>
            <a:rPr kumimoji="1" lang="ja-JP" altLang="ja-JP" sz="1100">
              <a:solidFill>
                <a:schemeClr val="dk1"/>
              </a:solidFill>
              <a:effectLst/>
              <a:latin typeface="+mn-lt"/>
              <a:ea typeface="+mn-ea"/>
              <a:cs typeface="+mn-cs"/>
            </a:rPr>
            <a:t>借入抑制の取組により、元利償還金が減少したことによるものである。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563,178
550,959
186.38
194,691,523
190,648,275
3,532,060
107,312,792
128,967,944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98334</xdr:rowOff>
    </xdr:from>
    <xdr:to>
      <xdr:col>24</xdr:col>
      <xdr:colOff>63500</xdr:colOff>
      <xdr:row>38</xdr:row>
      <xdr:rowOff>156028</xdr:rowOff>
    </xdr:to>
    <xdr:cxnSp macro="">
      <xdr:nvCxnSpPr>
        <xdr:cNvPr id="63" name="直線コネクタ 62"/>
        <xdr:cNvCxnSpPr/>
      </xdr:nvCxnSpPr>
      <xdr:spPr>
        <a:xfrm>
          <a:off x="3797300" y="6613434"/>
          <a:ext cx="8382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58057</xdr:rowOff>
    </xdr:from>
    <xdr:to>
      <xdr:col>19</xdr:col>
      <xdr:colOff>177800</xdr:colOff>
      <xdr:row>38</xdr:row>
      <xdr:rowOff>98334</xdr:rowOff>
    </xdr:to>
    <xdr:cxnSp macro="">
      <xdr:nvCxnSpPr>
        <xdr:cNvPr id="66" name="直線コネクタ 65"/>
        <xdr:cNvCxnSpPr/>
      </xdr:nvCxnSpPr>
      <xdr:spPr>
        <a:xfrm>
          <a:off x="2908300" y="6573157"/>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58057</xdr:rowOff>
    </xdr:from>
    <xdr:to>
      <xdr:col>15</xdr:col>
      <xdr:colOff>50800</xdr:colOff>
      <xdr:row>39</xdr:row>
      <xdr:rowOff>3084</xdr:rowOff>
    </xdr:to>
    <xdr:cxnSp macro="">
      <xdr:nvCxnSpPr>
        <xdr:cNvPr id="69" name="直線コネクタ 68"/>
        <xdr:cNvCxnSpPr/>
      </xdr:nvCxnSpPr>
      <xdr:spPr>
        <a:xfrm flipV="1">
          <a:off x="2019300" y="6573157"/>
          <a:ext cx="889000" cy="1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3084</xdr:rowOff>
    </xdr:from>
    <xdr:to>
      <xdr:col>10</xdr:col>
      <xdr:colOff>114300</xdr:colOff>
      <xdr:row>39</xdr:row>
      <xdr:rowOff>18324</xdr:rowOff>
    </xdr:to>
    <xdr:cxnSp macro="">
      <xdr:nvCxnSpPr>
        <xdr:cNvPr id="72" name="直線コネクタ 71"/>
        <xdr:cNvCxnSpPr/>
      </xdr:nvCxnSpPr>
      <xdr:spPr>
        <a:xfrm flipV="1">
          <a:off x="1130300" y="668963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130266</xdr:rowOff>
    </xdr:from>
    <xdr:to>
      <xdr:col>10</xdr:col>
      <xdr:colOff>165100</xdr:colOff>
      <xdr:row>33</xdr:row>
      <xdr:rowOff>60416</xdr:rowOff>
    </xdr:to>
    <xdr:sp macro="" textlink="">
      <xdr:nvSpPr>
        <xdr:cNvPr id="73" name="フローチャート: 判断 72"/>
        <xdr:cNvSpPr/>
      </xdr:nvSpPr>
      <xdr:spPr>
        <a:xfrm>
          <a:off x="1968500" y="56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76943</xdr:rowOff>
    </xdr:from>
    <xdr:ext cx="469744" cy="259045"/>
    <xdr:sp macro="" textlink="">
      <xdr:nvSpPr>
        <xdr:cNvPr id="74" name="テキスト ボックス 73"/>
        <xdr:cNvSpPr txBox="1"/>
      </xdr:nvSpPr>
      <xdr:spPr>
        <a:xfrm>
          <a:off x="1784428" y="53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148772</xdr:rowOff>
    </xdr:from>
    <xdr:to>
      <xdr:col>6</xdr:col>
      <xdr:colOff>38100</xdr:colOff>
      <xdr:row>33</xdr:row>
      <xdr:rowOff>78922</xdr:rowOff>
    </xdr:to>
    <xdr:sp macro="" textlink="">
      <xdr:nvSpPr>
        <xdr:cNvPr id="75" name="フローチャート: 判断 74"/>
        <xdr:cNvSpPr/>
      </xdr:nvSpPr>
      <xdr:spPr>
        <a:xfrm>
          <a:off x="1079500" y="56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95449</xdr:rowOff>
    </xdr:from>
    <xdr:ext cx="469744" cy="259045"/>
    <xdr:sp macro="" textlink="">
      <xdr:nvSpPr>
        <xdr:cNvPr id="76" name="テキスト ボックス 75"/>
        <xdr:cNvSpPr txBox="1"/>
      </xdr:nvSpPr>
      <xdr:spPr>
        <a:xfrm>
          <a:off x="895428" y="541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105228</xdr:rowOff>
    </xdr:from>
    <xdr:to>
      <xdr:col>24</xdr:col>
      <xdr:colOff>114300</xdr:colOff>
      <xdr:row>39</xdr:row>
      <xdr:rowOff>35378</xdr:rowOff>
    </xdr:to>
    <xdr:sp macro="" textlink="">
      <xdr:nvSpPr>
        <xdr:cNvPr id="82" name="楕円 81"/>
        <xdr:cNvSpPr/>
      </xdr:nvSpPr>
      <xdr:spPr>
        <a:xfrm>
          <a:off x="45847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20155</xdr:rowOff>
    </xdr:from>
    <xdr:ext cx="469744" cy="259045"/>
    <xdr:sp macro="" textlink="">
      <xdr:nvSpPr>
        <xdr:cNvPr id="83" name="議会費該当値テキスト"/>
        <xdr:cNvSpPr txBox="1"/>
      </xdr:nvSpPr>
      <xdr:spPr>
        <a:xfrm>
          <a:off x="4686300" y="653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47534</xdr:rowOff>
    </xdr:from>
    <xdr:to>
      <xdr:col>20</xdr:col>
      <xdr:colOff>38100</xdr:colOff>
      <xdr:row>38</xdr:row>
      <xdr:rowOff>149134</xdr:rowOff>
    </xdr:to>
    <xdr:sp macro="" textlink="">
      <xdr:nvSpPr>
        <xdr:cNvPr id="84" name="楕円 83"/>
        <xdr:cNvSpPr/>
      </xdr:nvSpPr>
      <xdr:spPr>
        <a:xfrm>
          <a:off x="3746500" y="65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140261</xdr:rowOff>
    </xdr:from>
    <xdr:ext cx="469744" cy="259045"/>
    <xdr:sp macro="" textlink="">
      <xdr:nvSpPr>
        <xdr:cNvPr id="85" name="テキスト ボックス 84"/>
        <xdr:cNvSpPr txBox="1"/>
      </xdr:nvSpPr>
      <xdr:spPr>
        <a:xfrm>
          <a:off x="3562428" y="66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7257</xdr:rowOff>
    </xdr:from>
    <xdr:to>
      <xdr:col>15</xdr:col>
      <xdr:colOff>101600</xdr:colOff>
      <xdr:row>38</xdr:row>
      <xdr:rowOff>108857</xdr:rowOff>
    </xdr:to>
    <xdr:sp macro="" textlink="">
      <xdr:nvSpPr>
        <xdr:cNvPr id="86" name="楕円 85"/>
        <xdr:cNvSpPr/>
      </xdr:nvSpPr>
      <xdr:spPr>
        <a:xfrm>
          <a:off x="2857500" y="65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99984</xdr:rowOff>
    </xdr:from>
    <xdr:ext cx="469744" cy="259045"/>
    <xdr:sp macro="" textlink="">
      <xdr:nvSpPr>
        <xdr:cNvPr id="87" name="テキスト ボックス 86"/>
        <xdr:cNvSpPr txBox="1"/>
      </xdr:nvSpPr>
      <xdr:spPr>
        <a:xfrm>
          <a:off x="2673428"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123734</xdr:rowOff>
    </xdr:from>
    <xdr:to>
      <xdr:col>10</xdr:col>
      <xdr:colOff>165100</xdr:colOff>
      <xdr:row>39</xdr:row>
      <xdr:rowOff>53884</xdr:rowOff>
    </xdr:to>
    <xdr:sp macro="" textlink="">
      <xdr:nvSpPr>
        <xdr:cNvPr id="88" name="楕円 87"/>
        <xdr:cNvSpPr/>
      </xdr:nvSpPr>
      <xdr:spPr>
        <a:xfrm>
          <a:off x="1968500" y="663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45011</xdr:rowOff>
    </xdr:from>
    <xdr:ext cx="469744" cy="259045"/>
    <xdr:sp macro="" textlink="">
      <xdr:nvSpPr>
        <xdr:cNvPr id="89" name="テキスト ボックス 88"/>
        <xdr:cNvSpPr txBox="1"/>
      </xdr:nvSpPr>
      <xdr:spPr>
        <a:xfrm>
          <a:off x="1784428" y="673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138974</xdr:rowOff>
    </xdr:from>
    <xdr:to>
      <xdr:col>6</xdr:col>
      <xdr:colOff>38100</xdr:colOff>
      <xdr:row>39</xdr:row>
      <xdr:rowOff>69124</xdr:rowOff>
    </xdr:to>
    <xdr:sp macro="" textlink="">
      <xdr:nvSpPr>
        <xdr:cNvPr id="90" name="楕円 89"/>
        <xdr:cNvSpPr/>
      </xdr:nvSpPr>
      <xdr:spPr>
        <a:xfrm>
          <a:off x="1079500" y="665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60251</xdr:rowOff>
    </xdr:from>
    <xdr:ext cx="469744" cy="259045"/>
    <xdr:sp macro="" textlink="">
      <xdr:nvSpPr>
        <xdr:cNvPr id="91" name="テキスト ボックス 90"/>
        <xdr:cNvSpPr txBox="1"/>
      </xdr:nvSpPr>
      <xdr:spPr>
        <a:xfrm>
          <a:off x="895428" y="674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1625</xdr:rowOff>
    </xdr:from>
    <xdr:to>
      <xdr:col>24</xdr:col>
      <xdr:colOff>63500</xdr:colOff>
      <xdr:row>57</xdr:row>
      <xdr:rowOff>148485</xdr:rowOff>
    </xdr:to>
    <xdr:cxnSp macro="">
      <xdr:nvCxnSpPr>
        <xdr:cNvPr id="123" name="直線コネクタ 122"/>
        <xdr:cNvCxnSpPr/>
      </xdr:nvCxnSpPr>
      <xdr:spPr>
        <a:xfrm>
          <a:off x="3797300" y="9774275"/>
          <a:ext cx="838200" cy="14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1625</xdr:rowOff>
    </xdr:from>
    <xdr:to>
      <xdr:col>19</xdr:col>
      <xdr:colOff>177800</xdr:colOff>
      <xdr:row>57</xdr:row>
      <xdr:rowOff>144860</xdr:rowOff>
    </xdr:to>
    <xdr:cxnSp macro="">
      <xdr:nvCxnSpPr>
        <xdr:cNvPr id="126" name="直線コネクタ 125"/>
        <xdr:cNvCxnSpPr/>
      </xdr:nvCxnSpPr>
      <xdr:spPr>
        <a:xfrm flipV="1">
          <a:off x="2908300" y="9774275"/>
          <a:ext cx="889000" cy="14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115763</xdr:rowOff>
    </xdr:from>
    <xdr:to>
      <xdr:col>15</xdr:col>
      <xdr:colOff>50800</xdr:colOff>
      <xdr:row>57</xdr:row>
      <xdr:rowOff>144860</xdr:rowOff>
    </xdr:to>
    <xdr:cxnSp macro="">
      <xdr:nvCxnSpPr>
        <xdr:cNvPr id="129" name="直線コネクタ 128"/>
        <xdr:cNvCxnSpPr/>
      </xdr:nvCxnSpPr>
      <xdr:spPr>
        <a:xfrm>
          <a:off x="2019300" y="9888413"/>
          <a:ext cx="8890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102243</xdr:rowOff>
    </xdr:from>
    <xdr:to>
      <xdr:col>10</xdr:col>
      <xdr:colOff>114300</xdr:colOff>
      <xdr:row>57</xdr:row>
      <xdr:rowOff>115763</xdr:rowOff>
    </xdr:to>
    <xdr:cxnSp macro="">
      <xdr:nvCxnSpPr>
        <xdr:cNvPr id="132" name="直線コネクタ 131"/>
        <xdr:cNvCxnSpPr/>
      </xdr:nvCxnSpPr>
      <xdr:spPr>
        <a:xfrm>
          <a:off x="1130300" y="9874893"/>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114274</xdr:rowOff>
    </xdr:from>
    <xdr:to>
      <xdr:col>10</xdr:col>
      <xdr:colOff>165100</xdr:colOff>
      <xdr:row>56</xdr:row>
      <xdr:rowOff>44424</xdr:rowOff>
    </xdr:to>
    <xdr:sp macro="" textlink="">
      <xdr:nvSpPr>
        <xdr:cNvPr id="133" name="フローチャート: 判断 132"/>
        <xdr:cNvSpPr/>
      </xdr:nvSpPr>
      <xdr:spPr>
        <a:xfrm>
          <a:off x="1968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60951</xdr:rowOff>
    </xdr:from>
    <xdr:ext cx="534377" cy="259045"/>
    <xdr:sp macro="" textlink="">
      <xdr:nvSpPr>
        <xdr:cNvPr id="134" name="テキスト ボックス 133"/>
        <xdr:cNvSpPr txBox="1"/>
      </xdr:nvSpPr>
      <xdr:spPr>
        <a:xfrm>
          <a:off x="1752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153398</xdr:rowOff>
    </xdr:from>
    <xdr:to>
      <xdr:col>6</xdr:col>
      <xdr:colOff>38100</xdr:colOff>
      <xdr:row>54</xdr:row>
      <xdr:rowOff>83548</xdr:rowOff>
    </xdr:to>
    <xdr:sp macro="" textlink="">
      <xdr:nvSpPr>
        <xdr:cNvPr id="135" name="フローチャート: 判断 134"/>
        <xdr:cNvSpPr/>
      </xdr:nvSpPr>
      <xdr:spPr>
        <a:xfrm>
          <a:off x="1079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100075</xdr:rowOff>
    </xdr:from>
    <xdr:ext cx="534377" cy="259045"/>
    <xdr:sp macro="" textlink="">
      <xdr:nvSpPr>
        <xdr:cNvPr id="136" name="テキスト ボックス 135"/>
        <xdr:cNvSpPr txBox="1"/>
      </xdr:nvSpPr>
      <xdr:spPr>
        <a:xfrm>
          <a:off x="863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97685</xdr:rowOff>
    </xdr:from>
    <xdr:to>
      <xdr:col>24</xdr:col>
      <xdr:colOff>114300</xdr:colOff>
      <xdr:row>58</xdr:row>
      <xdr:rowOff>27835</xdr:rowOff>
    </xdr:to>
    <xdr:sp macro="" textlink="">
      <xdr:nvSpPr>
        <xdr:cNvPr id="142" name="楕円 141"/>
        <xdr:cNvSpPr/>
      </xdr:nvSpPr>
      <xdr:spPr>
        <a:xfrm>
          <a:off x="4584700" y="987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76112</xdr:rowOff>
    </xdr:from>
    <xdr:ext cx="534377" cy="259045"/>
    <xdr:sp macro="" textlink="">
      <xdr:nvSpPr>
        <xdr:cNvPr id="143" name="総務費該当値テキスト"/>
        <xdr:cNvSpPr txBox="1"/>
      </xdr:nvSpPr>
      <xdr:spPr>
        <a:xfrm>
          <a:off x="4686300" y="98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122275</xdr:rowOff>
    </xdr:from>
    <xdr:to>
      <xdr:col>20</xdr:col>
      <xdr:colOff>38100</xdr:colOff>
      <xdr:row>57</xdr:row>
      <xdr:rowOff>52425</xdr:rowOff>
    </xdr:to>
    <xdr:sp macro="" textlink="">
      <xdr:nvSpPr>
        <xdr:cNvPr id="144" name="楕円 143"/>
        <xdr:cNvSpPr/>
      </xdr:nvSpPr>
      <xdr:spPr>
        <a:xfrm>
          <a:off x="3746500" y="9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43552</xdr:rowOff>
    </xdr:from>
    <xdr:ext cx="534377" cy="259045"/>
    <xdr:sp macro="" textlink="">
      <xdr:nvSpPr>
        <xdr:cNvPr id="145" name="テキスト ボックス 144"/>
        <xdr:cNvSpPr txBox="1"/>
      </xdr:nvSpPr>
      <xdr:spPr>
        <a:xfrm>
          <a:off x="3530111" y="98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94060</xdr:rowOff>
    </xdr:from>
    <xdr:to>
      <xdr:col>15</xdr:col>
      <xdr:colOff>101600</xdr:colOff>
      <xdr:row>58</xdr:row>
      <xdr:rowOff>24210</xdr:rowOff>
    </xdr:to>
    <xdr:sp macro="" textlink="">
      <xdr:nvSpPr>
        <xdr:cNvPr id="146" name="楕円 145"/>
        <xdr:cNvSpPr/>
      </xdr:nvSpPr>
      <xdr:spPr>
        <a:xfrm>
          <a:off x="2857500" y="98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15337</xdr:rowOff>
    </xdr:from>
    <xdr:ext cx="534377" cy="259045"/>
    <xdr:sp macro="" textlink="">
      <xdr:nvSpPr>
        <xdr:cNvPr id="147" name="テキスト ボックス 146"/>
        <xdr:cNvSpPr txBox="1"/>
      </xdr:nvSpPr>
      <xdr:spPr>
        <a:xfrm>
          <a:off x="2641111" y="995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64963</xdr:rowOff>
    </xdr:from>
    <xdr:to>
      <xdr:col>10</xdr:col>
      <xdr:colOff>165100</xdr:colOff>
      <xdr:row>57</xdr:row>
      <xdr:rowOff>166563</xdr:rowOff>
    </xdr:to>
    <xdr:sp macro="" textlink="">
      <xdr:nvSpPr>
        <xdr:cNvPr id="148" name="楕円 147"/>
        <xdr:cNvSpPr/>
      </xdr:nvSpPr>
      <xdr:spPr>
        <a:xfrm>
          <a:off x="1968500" y="983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157690</xdr:rowOff>
    </xdr:from>
    <xdr:ext cx="534377" cy="259045"/>
    <xdr:sp macro="" textlink="">
      <xdr:nvSpPr>
        <xdr:cNvPr id="149" name="テキスト ボックス 148"/>
        <xdr:cNvSpPr txBox="1"/>
      </xdr:nvSpPr>
      <xdr:spPr>
        <a:xfrm>
          <a:off x="1752111" y="993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51443</xdr:rowOff>
    </xdr:from>
    <xdr:to>
      <xdr:col>6</xdr:col>
      <xdr:colOff>38100</xdr:colOff>
      <xdr:row>57</xdr:row>
      <xdr:rowOff>153043</xdr:rowOff>
    </xdr:to>
    <xdr:sp macro="" textlink="">
      <xdr:nvSpPr>
        <xdr:cNvPr id="150" name="楕円 149"/>
        <xdr:cNvSpPr/>
      </xdr:nvSpPr>
      <xdr:spPr>
        <a:xfrm>
          <a:off x="1079500" y="98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144170</xdr:rowOff>
    </xdr:from>
    <xdr:ext cx="534377" cy="259045"/>
    <xdr:sp macro="" textlink="">
      <xdr:nvSpPr>
        <xdr:cNvPr id="151" name="テキスト ボックス 150"/>
        <xdr:cNvSpPr txBox="1"/>
      </xdr:nvSpPr>
      <xdr:spPr>
        <a:xfrm>
          <a:off x="863111" y="991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39827</xdr:rowOff>
    </xdr:from>
    <xdr:to>
      <xdr:col>24</xdr:col>
      <xdr:colOff>63500</xdr:colOff>
      <xdr:row>75</xdr:row>
      <xdr:rowOff>60706</xdr:rowOff>
    </xdr:to>
    <xdr:cxnSp macro="">
      <xdr:nvCxnSpPr>
        <xdr:cNvPr id="181" name="直線コネクタ 180"/>
        <xdr:cNvCxnSpPr/>
      </xdr:nvCxnSpPr>
      <xdr:spPr>
        <a:xfrm flipV="1">
          <a:off x="3797300" y="12898577"/>
          <a:ext cx="8382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118406</xdr:rowOff>
    </xdr:from>
    <xdr:ext cx="599010" cy="259045"/>
    <xdr:sp macro="" textlink="">
      <xdr:nvSpPr>
        <xdr:cNvPr id="182" name="民生費平均値テキスト"/>
        <xdr:cNvSpPr txBox="1"/>
      </xdr:nvSpPr>
      <xdr:spPr>
        <a:xfrm>
          <a:off x="4686300" y="12977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60706</xdr:rowOff>
    </xdr:from>
    <xdr:to>
      <xdr:col>19</xdr:col>
      <xdr:colOff>177800</xdr:colOff>
      <xdr:row>75</xdr:row>
      <xdr:rowOff>74422</xdr:rowOff>
    </xdr:to>
    <xdr:cxnSp macro="">
      <xdr:nvCxnSpPr>
        <xdr:cNvPr id="184" name="直線コネクタ 183"/>
        <xdr:cNvCxnSpPr/>
      </xdr:nvCxnSpPr>
      <xdr:spPr>
        <a:xfrm flipV="1">
          <a:off x="2908300" y="12919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74159</xdr:rowOff>
    </xdr:from>
    <xdr:ext cx="599010" cy="259045"/>
    <xdr:sp macro="" textlink="">
      <xdr:nvSpPr>
        <xdr:cNvPr id="186" name="テキスト ボックス 185"/>
        <xdr:cNvSpPr txBox="1"/>
      </xdr:nvSpPr>
      <xdr:spPr>
        <a:xfrm>
          <a:off x="3497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74422</xdr:rowOff>
    </xdr:from>
    <xdr:to>
      <xdr:col>15</xdr:col>
      <xdr:colOff>50800</xdr:colOff>
      <xdr:row>75</xdr:row>
      <xdr:rowOff>75019</xdr:rowOff>
    </xdr:to>
    <xdr:cxnSp macro="">
      <xdr:nvCxnSpPr>
        <xdr:cNvPr id="187" name="直線コネクタ 186"/>
        <xdr:cNvCxnSpPr/>
      </xdr:nvCxnSpPr>
      <xdr:spPr>
        <a:xfrm flipV="1">
          <a:off x="2019300" y="12933172"/>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155909</xdr:rowOff>
    </xdr:from>
    <xdr:ext cx="599010" cy="259045"/>
    <xdr:sp macro="" textlink="">
      <xdr:nvSpPr>
        <xdr:cNvPr id="189" name="テキスト ボックス 188"/>
        <xdr:cNvSpPr txBox="1"/>
      </xdr:nvSpPr>
      <xdr:spPr>
        <a:xfrm>
          <a:off x="2608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75019</xdr:rowOff>
    </xdr:from>
    <xdr:to>
      <xdr:col>10</xdr:col>
      <xdr:colOff>114300</xdr:colOff>
      <xdr:row>76</xdr:row>
      <xdr:rowOff>44996</xdr:rowOff>
    </xdr:to>
    <xdr:cxnSp macro="">
      <xdr:nvCxnSpPr>
        <xdr:cNvPr id="190" name="直線コネクタ 189"/>
        <xdr:cNvCxnSpPr/>
      </xdr:nvCxnSpPr>
      <xdr:spPr>
        <a:xfrm flipV="1">
          <a:off x="1130300" y="12933769"/>
          <a:ext cx="889000" cy="1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138074</xdr:rowOff>
    </xdr:from>
    <xdr:to>
      <xdr:col>10</xdr:col>
      <xdr:colOff>165100</xdr:colOff>
      <xdr:row>77</xdr:row>
      <xdr:rowOff>68224</xdr:rowOff>
    </xdr:to>
    <xdr:sp macro="" textlink="">
      <xdr:nvSpPr>
        <xdr:cNvPr id="191" name="フローチャート: 判断 190"/>
        <xdr:cNvSpPr/>
      </xdr:nvSpPr>
      <xdr:spPr>
        <a:xfrm>
          <a:off x="1968500" y="131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59351</xdr:rowOff>
    </xdr:from>
    <xdr:ext cx="599010" cy="259045"/>
    <xdr:sp macro="" textlink="">
      <xdr:nvSpPr>
        <xdr:cNvPr id="192" name="テキスト ボックス 191"/>
        <xdr:cNvSpPr txBox="1"/>
      </xdr:nvSpPr>
      <xdr:spPr>
        <a:xfrm>
          <a:off x="1719795" y="1326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38405</xdr:rowOff>
    </xdr:from>
    <xdr:to>
      <xdr:col>6</xdr:col>
      <xdr:colOff>38100</xdr:colOff>
      <xdr:row>77</xdr:row>
      <xdr:rowOff>140005</xdr:rowOff>
    </xdr:to>
    <xdr:sp macro="" textlink="">
      <xdr:nvSpPr>
        <xdr:cNvPr id="193" name="フローチャート: 判断 192"/>
        <xdr:cNvSpPr/>
      </xdr:nvSpPr>
      <xdr:spPr>
        <a:xfrm>
          <a:off x="1079500" y="1324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131132</xdr:rowOff>
    </xdr:from>
    <xdr:ext cx="599010" cy="259045"/>
    <xdr:sp macro="" textlink="">
      <xdr:nvSpPr>
        <xdr:cNvPr id="194" name="テキスト ボックス 193"/>
        <xdr:cNvSpPr txBox="1"/>
      </xdr:nvSpPr>
      <xdr:spPr>
        <a:xfrm>
          <a:off x="830795" y="1333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160477</xdr:rowOff>
    </xdr:from>
    <xdr:to>
      <xdr:col>24</xdr:col>
      <xdr:colOff>114300</xdr:colOff>
      <xdr:row>75</xdr:row>
      <xdr:rowOff>90627</xdr:rowOff>
    </xdr:to>
    <xdr:sp macro="" textlink="">
      <xdr:nvSpPr>
        <xdr:cNvPr id="200" name="楕円 199"/>
        <xdr:cNvSpPr/>
      </xdr:nvSpPr>
      <xdr:spPr>
        <a:xfrm>
          <a:off x="4584700" y="128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11904</xdr:rowOff>
    </xdr:from>
    <xdr:ext cx="599010" cy="259045"/>
    <xdr:sp macro="" textlink="">
      <xdr:nvSpPr>
        <xdr:cNvPr id="201" name="民生費該当値テキスト"/>
        <xdr:cNvSpPr txBox="1"/>
      </xdr:nvSpPr>
      <xdr:spPr>
        <a:xfrm>
          <a:off x="4686300" y="1269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9906</xdr:rowOff>
    </xdr:from>
    <xdr:to>
      <xdr:col>20</xdr:col>
      <xdr:colOff>38100</xdr:colOff>
      <xdr:row>75</xdr:row>
      <xdr:rowOff>111506</xdr:rowOff>
    </xdr:to>
    <xdr:sp macro="" textlink="">
      <xdr:nvSpPr>
        <xdr:cNvPr id="202" name="楕円 201"/>
        <xdr:cNvSpPr/>
      </xdr:nvSpPr>
      <xdr:spPr>
        <a:xfrm>
          <a:off x="37465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128033</xdr:rowOff>
    </xdr:from>
    <xdr:ext cx="599010" cy="259045"/>
    <xdr:sp macro="" textlink="">
      <xdr:nvSpPr>
        <xdr:cNvPr id="203" name="テキスト ボックス 202"/>
        <xdr:cNvSpPr txBox="1"/>
      </xdr:nvSpPr>
      <xdr:spPr>
        <a:xfrm>
          <a:off x="3497795" y="1264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23622</xdr:rowOff>
    </xdr:from>
    <xdr:to>
      <xdr:col>15</xdr:col>
      <xdr:colOff>101600</xdr:colOff>
      <xdr:row>75</xdr:row>
      <xdr:rowOff>125222</xdr:rowOff>
    </xdr:to>
    <xdr:sp macro="" textlink="">
      <xdr:nvSpPr>
        <xdr:cNvPr id="204" name="楕円 203"/>
        <xdr:cNvSpPr/>
      </xdr:nvSpPr>
      <xdr:spPr>
        <a:xfrm>
          <a:off x="28575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141749</xdr:rowOff>
    </xdr:from>
    <xdr:ext cx="599010" cy="259045"/>
    <xdr:sp macro="" textlink="">
      <xdr:nvSpPr>
        <xdr:cNvPr id="205" name="テキスト ボックス 204"/>
        <xdr:cNvSpPr txBox="1"/>
      </xdr:nvSpPr>
      <xdr:spPr>
        <a:xfrm>
          <a:off x="2608795" y="1265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24219</xdr:rowOff>
    </xdr:from>
    <xdr:to>
      <xdr:col>10</xdr:col>
      <xdr:colOff>165100</xdr:colOff>
      <xdr:row>75</xdr:row>
      <xdr:rowOff>125819</xdr:rowOff>
    </xdr:to>
    <xdr:sp macro="" textlink="">
      <xdr:nvSpPr>
        <xdr:cNvPr id="206" name="楕円 205"/>
        <xdr:cNvSpPr/>
      </xdr:nvSpPr>
      <xdr:spPr>
        <a:xfrm>
          <a:off x="1968500" y="128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142346</xdr:rowOff>
    </xdr:from>
    <xdr:ext cx="599010" cy="259045"/>
    <xdr:sp macro="" textlink="">
      <xdr:nvSpPr>
        <xdr:cNvPr id="207" name="テキスト ボックス 206"/>
        <xdr:cNvSpPr txBox="1"/>
      </xdr:nvSpPr>
      <xdr:spPr>
        <a:xfrm>
          <a:off x="1719795" y="1265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165646</xdr:rowOff>
    </xdr:from>
    <xdr:to>
      <xdr:col>6</xdr:col>
      <xdr:colOff>38100</xdr:colOff>
      <xdr:row>76</xdr:row>
      <xdr:rowOff>95796</xdr:rowOff>
    </xdr:to>
    <xdr:sp macro="" textlink="">
      <xdr:nvSpPr>
        <xdr:cNvPr id="208" name="楕円 207"/>
        <xdr:cNvSpPr/>
      </xdr:nvSpPr>
      <xdr:spPr>
        <a:xfrm>
          <a:off x="1079500" y="130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112323</xdr:rowOff>
    </xdr:from>
    <xdr:ext cx="599010" cy="259045"/>
    <xdr:sp macro="" textlink="">
      <xdr:nvSpPr>
        <xdr:cNvPr id="209" name="テキスト ボックス 208"/>
        <xdr:cNvSpPr txBox="1"/>
      </xdr:nvSpPr>
      <xdr:spPr>
        <a:xfrm>
          <a:off x="830795" y="1279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92929</xdr:rowOff>
    </xdr:from>
    <xdr:to>
      <xdr:col>24</xdr:col>
      <xdr:colOff>63500</xdr:colOff>
      <xdr:row>97</xdr:row>
      <xdr:rowOff>103970</xdr:rowOff>
    </xdr:to>
    <xdr:cxnSp macro="">
      <xdr:nvCxnSpPr>
        <xdr:cNvPr id="237" name="直線コネクタ 236"/>
        <xdr:cNvCxnSpPr/>
      </xdr:nvCxnSpPr>
      <xdr:spPr>
        <a:xfrm flipV="1">
          <a:off x="3797300" y="16723579"/>
          <a:ext cx="8382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103970</xdr:rowOff>
    </xdr:from>
    <xdr:to>
      <xdr:col>19</xdr:col>
      <xdr:colOff>177800</xdr:colOff>
      <xdr:row>97</xdr:row>
      <xdr:rowOff>114348</xdr:rowOff>
    </xdr:to>
    <xdr:cxnSp macro="">
      <xdr:nvCxnSpPr>
        <xdr:cNvPr id="240" name="直線コネクタ 239"/>
        <xdr:cNvCxnSpPr/>
      </xdr:nvCxnSpPr>
      <xdr:spPr>
        <a:xfrm flipV="1">
          <a:off x="2908300" y="16734620"/>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92997</xdr:rowOff>
    </xdr:from>
    <xdr:to>
      <xdr:col>15</xdr:col>
      <xdr:colOff>50800</xdr:colOff>
      <xdr:row>97</xdr:row>
      <xdr:rowOff>114348</xdr:rowOff>
    </xdr:to>
    <xdr:cxnSp macro="">
      <xdr:nvCxnSpPr>
        <xdr:cNvPr id="243" name="直線コネクタ 242"/>
        <xdr:cNvCxnSpPr/>
      </xdr:nvCxnSpPr>
      <xdr:spPr>
        <a:xfrm>
          <a:off x="2019300" y="16723647"/>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92997</xdr:rowOff>
    </xdr:from>
    <xdr:to>
      <xdr:col>10</xdr:col>
      <xdr:colOff>114300</xdr:colOff>
      <xdr:row>97</xdr:row>
      <xdr:rowOff>135311</xdr:rowOff>
    </xdr:to>
    <xdr:cxnSp macro="">
      <xdr:nvCxnSpPr>
        <xdr:cNvPr id="246" name="直線コネクタ 245"/>
        <xdr:cNvCxnSpPr/>
      </xdr:nvCxnSpPr>
      <xdr:spPr>
        <a:xfrm flipV="1">
          <a:off x="1130300" y="16723647"/>
          <a:ext cx="889000" cy="4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20868</xdr:rowOff>
    </xdr:from>
    <xdr:to>
      <xdr:col>10</xdr:col>
      <xdr:colOff>165100</xdr:colOff>
      <xdr:row>97</xdr:row>
      <xdr:rowOff>122468</xdr:rowOff>
    </xdr:to>
    <xdr:sp macro="" textlink="">
      <xdr:nvSpPr>
        <xdr:cNvPr id="247" name="フローチャート: 判断 246"/>
        <xdr:cNvSpPr/>
      </xdr:nvSpPr>
      <xdr:spPr>
        <a:xfrm>
          <a:off x="1968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138995</xdr:rowOff>
    </xdr:from>
    <xdr:ext cx="534377" cy="259045"/>
    <xdr:sp macro="" textlink="">
      <xdr:nvSpPr>
        <xdr:cNvPr id="248" name="テキスト ボックス 247"/>
        <xdr:cNvSpPr txBox="1"/>
      </xdr:nvSpPr>
      <xdr:spPr>
        <a:xfrm>
          <a:off x="1752111" y="164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49009</xdr:rowOff>
    </xdr:from>
    <xdr:to>
      <xdr:col>6</xdr:col>
      <xdr:colOff>38100</xdr:colOff>
      <xdr:row>97</xdr:row>
      <xdr:rowOff>150609</xdr:rowOff>
    </xdr:to>
    <xdr:sp macro="" textlink="">
      <xdr:nvSpPr>
        <xdr:cNvPr id="249" name="フローチャート: 判断 248"/>
        <xdr:cNvSpPr/>
      </xdr:nvSpPr>
      <xdr:spPr>
        <a:xfrm>
          <a:off x="1079500" y="166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167136</xdr:rowOff>
    </xdr:from>
    <xdr:ext cx="534377" cy="259045"/>
    <xdr:sp macro="" textlink="">
      <xdr:nvSpPr>
        <xdr:cNvPr id="250" name="テキスト ボックス 249"/>
        <xdr:cNvSpPr txBox="1"/>
      </xdr:nvSpPr>
      <xdr:spPr>
        <a:xfrm>
          <a:off x="863111" y="1645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42129</xdr:rowOff>
    </xdr:from>
    <xdr:to>
      <xdr:col>24</xdr:col>
      <xdr:colOff>114300</xdr:colOff>
      <xdr:row>97</xdr:row>
      <xdr:rowOff>143729</xdr:rowOff>
    </xdr:to>
    <xdr:sp macro="" textlink="">
      <xdr:nvSpPr>
        <xdr:cNvPr id="256" name="楕円 255"/>
        <xdr:cNvSpPr/>
      </xdr:nvSpPr>
      <xdr:spPr>
        <a:xfrm>
          <a:off x="4584700" y="1667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20556</xdr:rowOff>
    </xdr:from>
    <xdr:ext cx="534377" cy="259045"/>
    <xdr:sp macro="" textlink="">
      <xdr:nvSpPr>
        <xdr:cNvPr id="257" name="衛生費該当値テキスト"/>
        <xdr:cNvSpPr txBox="1"/>
      </xdr:nvSpPr>
      <xdr:spPr>
        <a:xfrm>
          <a:off x="4686300" y="1665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53170</xdr:rowOff>
    </xdr:from>
    <xdr:to>
      <xdr:col>20</xdr:col>
      <xdr:colOff>38100</xdr:colOff>
      <xdr:row>97</xdr:row>
      <xdr:rowOff>154770</xdr:rowOff>
    </xdr:to>
    <xdr:sp macro="" textlink="">
      <xdr:nvSpPr>
        <xdr:cNvPr id="258" name="楕円 257"/>
        <xdr:cNvSpPr/>
      </xdr:nvSpPr>
      <xdr:spPr>
        <a:xfrm>
          <a:off x="3746500" y="166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145897</xdr:rowOff>
    </xdr:from>
    <xdr:ext cx="534377" cy="259045"/>
    <xdr:sp macro="" textlink="">
      <xdr:nvSpPr>
        <xdr:cNvPr id="259" name="テキスト ボックス 258"/>
        <xdr:cNvSpPr txBox="1"/>
      </xdr:nvSpPr>
      <xdr:spPr>
        <a:xfrm>
          <a:off x="3530111" y="1677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63548</xdr:rowOff>
    </xdr:from>
    <xdr:to>
      <xdr:col>15</xdr:col>
      <xdr:colOff>101600</xdr:colOff>
      <xdr:row>97</xdr:row>
      <xdr:rowOff>165148</xdr:rowOff>
    </xdr:to>
    <xdr:sp macro="" textlink="">
      <xdr:nvSpPr>
        <xdr:cNvPr id="260" name="楕円 259"/>
        <xdr:cNvSpPr/>
      </xdr:nvSpPr>
      <xdr:spPr>
        <a:xfrm>
          <a:off x="2857500" y="166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156275</xdr:rowOff>
    </xdr:from>
    <xdr:ext cx="534377" cy="259045"/>
    <xdr:sp macro="" textlink="">
      <xdr:nvSpPr>
        <xdr:cNvPr id="261" name="テキスト ボックス 260"/>
        <xdr:cNvSpPr txBox="1"/>
      </xdr:nvSpPr>
      <xdr:spPr>
        <a:xfrm>
          <a:off x="2641111" y="167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42197</xdr:rowOff>
    </xdr:from>
    <xdr:to>
      <xdr:col>10</xdr:col>
      <xdr:colOff>165100</xdr:colOff>
      <xdr:row>97</xdr:row>
      <xdr:rowOff>143797</xdr:rowOff>
    </xdr:to>
    <xdr:sp macro="" textlink="">
      <xdr:nvSpPr>
        <xdr:cNvPr id="262" name="楕円 261"/>
        <xdr:cNvSpPr/>
      </xdr:nvSpPr>
      <xdr:spPr>
        <a:xfrm>
          <a:off x="1968500" y="166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134924</xdr:rowOff>
    </xdr:from>
    <xdr:ext cx="534377" cy="259045"/>
    <xdr:sp macro="" textlink="">
      <xdr:nvSpPr>
        <xdr:cNvPr id="263" name="テキスト ボックス 262"/>
        <xdr:cNvSpPr txBox="1"/>
      </xdr:nvSpPr>
      <xdr:spPr>
        <a:xfrm>
          <a:off x="1752111" y="1676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84511</xdr:rowOff>
    </xdr:from>
    <xdr:to>
      <xdr:col>6</xdr:col>
      <xdr:colOff>38100</xdr:colOff>
      <xdr:row>98</xdr:row>
      <xdr:rowOff>14661</xdr:rowOff>
    </xdr:to>
    <xdr:sp macro="" textlink="">
      <xdr:nvSpPr>
        <xdr:cNvPr id="264" name="楕円 263"/>
        <xdr:cNvSpPr/>
      </xdr:nvSpPr>
      <xdr:spPr>
        <a:xfrm>
          <a:off x="1079500" y="167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5788</xdr:rowOff>
    </xdr:from>
    <xdr:ext cx="534377" cy="259045"/>
    <xdr:sp macro="" textlink="">
      <xdr:nvSpPr>
        <xdr:cNvPr id="265" name="テキスト ボックス 264"/>
        <xdr:cNvSpPr txBox="1"/>
      </xdr:nvSpPr>
      <xdr:spPr>
        <a:xfrm>
          <a:off x="863111" y="168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129184</xdr:rowOff>
    </xdr:from>
    <xdr:to>
      <xdr:col>55</xdr:col>
      <xdr:colOff>0</xdr:colOff>
      <xdr:row>36</xdr:row>
      <xdr:rowOff>153416</xdr:rowOff>
    </xdr:to>
    <xdr:cxnSp macro="">
      <xdr:nvCxnSpPr>
        <xdr:cNvPr id="292" name="直線コネクタ 291"/>
        <xdr:cNvCxnSpPr/>
      </xdr:nvCxnSpPr>
      <xdr:spPr>
        <a:xfrm flipV="1">
          <a:off x="9639300" y="6301384"/>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107561</xdr:rowOff>
    </xdr:from>
    <xdr:ext cx="378565" cy="259045"/>
    <xdr:sp macro="" textlink="">
      <xdr:nvSpPr>
        <xdr:cNvPr id="293" name="労働費平均値テキスト"/>
        <xdr:cNvSpPr txBox="1"/>
      </xdr:nvSpPr>
      <xdr:spPr>
        <a:xfrm>
          <a:off x="10528300" y="6279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153416</xdr:rowOff>
    </xdr:from>
    <xdr:to>
      <xdr:col>50</xdr:col>
      <xdr:colOff>114300</xdr:colOff>
      <xdr:row>37</xdr:row>
      <xdr:rowOff>14884</xdr:rowOff>
    </xdr:to>
    <xdr:cxnSp macro="">
      <xdr:nvCxnSpPr>
        <xdr:cNvPr id="295" name="直線コネクタ 294"/>
        <xdr:cNvCxnSpPr/>
      </xdr:nvCxnSpPr>
      <xdr:spPr>
        <a:xfrm flipV="1">
          <a:off x="8750300" y="6325616"/>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38523</xdr:rowOff>
    </xdr:from>
    <xdr:ext cx="378565" cy="259045"/>
    <xdr:sp macro="" textlink="">
      <xdr:nvSpPr>
        <xdr:cNvPr id="297" name="テキスト ボックス 296"/>
        <xdr:cNvSpPr txBox="1"/>
      </xdr:nvSpPr>
      <xdr:spPr>
        <a:xfrm>
          <a:off x="9450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47346</xdr:rowOff>
    </xdr:from>
    <xdr:to>
      <xdr:col>45</xdr:col>
      <xdr:colOff>177800</xdr:colOff>
      <xdr:row>37</xdr:row>
      <xdr:rowOff>14884</xdr:rowOff>
    </xdr:to>
    <xdr:cxnSp macro="">
      <xdr:nvCxnSpPr>
        <xdr:cNvPr id="298" name="直線コネクタ 297"/>
        <xdr:cNvCxnSpPr/>
      </xdr:nvCxnSpPr>
      <xdr:spPr>
        <a:xfrm>
          <a:off x="7861300" y="6219546"/>
          <a:ext cx="889000" cy="1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47346</xdr:rowOff>
    </xdr:from>
    <xdr:to>
      <xdr:col>41</xdr:col>
      <xdr:colOff>50800</xdr:colOff>
      <xdr:row>36</xdr:row>
      <xdr:rowOff>134214</xdr:rowOff>
    </xdr:to>
    <xdr:cxnSp macro="">
      <xdr:nvCxnSpPr>
        <xdr:cNvPr id="301" name="直線コネクタ 300"/>
        <xdr:cNvCxnSpPr/>
      </xdr:nvCxnSpPr>
      <xdr:spPr>
        <a:xfrm flipV="1">
          <a:off x="6972300" y="62195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151536</xdr:rowOff>
    </xdr:from>
    <xdr:to>
      <xdr:col>41</xdr:col>
      <xdr:colOff>101600</xdr:colOff>
      <xdr:row>36</xdr:row>
      <xdr:rowOff>81686</xdr:rowOff>
    </xdr:to>
    <xdr:sp macro="" textlink="">
      <xdr:nvSpPr>
        <xdr:cNvPr id="302" name="フローチャート: 判断 301"/>
        <xdr:cNvSpPr/>
      </xdr:nvSpPr>
      <xdr:spPr>
        <a:xfrm>
          <a:off x="7810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98213</xdr:rowOff>
    </xdr:from>
    <xdr:ext cx="378565" cy="259045"/>
    <xdr:sp macro="" textlink="">
      <xdr:nvSpPr>
        <xdr:cNvPr id="303" name="テキスト ボックス 302"/>
        <xdr:cNvSpPr txBox="1"/>
      </xdr:nvSpPr>
      <xdr:spPr>
        <a:xfrm>
          <a:off x="7672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157937</xdr:rowOff>
    </xdr:from>
    <xdr:to>
      <xdr:col>36</xdr:col>
      <xdr:colOff>165100</xdr:colOff>
      <xdr:row>35</xdr:row>
      <xdr:rowOff>88087</xdr:rowOff>
    </xdr:to>
    <xdr:sp macro="" textlink="">
      <xdr:nvSpPr>
        <xdr:cNvPr id="304" name="フローチャート: 判断 303"/>
        <xdr:cNvSpPr/>
      </xdr:nvSpPr>
      <xdr:spPr>
        <a:xfrm>
          <a:off x="6921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104614</xdr:rowOff>
    </xdr:from>
    <xdr:ext cx="469744" cy="259045"/>
    <xdr:sp macro="" textlink="">
      <xdr:nvSpPr>
        <xdr:cNvPr id="305" name="テキスト ボックス 304"/>
        <xdr:cNvSpPr txBox="1"/>
      </xdr:nvSpPr>
      <xdr:spPr>
        <a:xfrm>
          <a:off x="6737428"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78384</xdr:rowOff>
    </xdr:from>
    <xdr:to>
      <xdr:col>55</xdr:col>
      <xdr:colOff>50800</xdr:colOff>
      <xdr:row>37</xdr:row>
      <xdr:rowOff>8534</xdr:rowOff>
    </xdr:to>
    <xdr:sp macro="" textlink="">
      <xdr:nvSpPr>
        <xdr:cNvPr id="311" name="楕円 310"/>
        <xdr:cNvSpPr/>
      </xdr:nvSpPr>
      <xdr:spPr>
        <a:xfrm>
          <a:off x="10426700" y="62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101261</xdr:rowOff>
    </xdr:from>
    <xdr:ext cx="378565" cy="259045"/>
    <xdr:sp macro="" textlink="">
      <xdr:nvSpPr>
        <xdr:cNvPr id="312" name="労働費該当値テキスト"/>
        <xdr:cNvSpPr txBox="1"/>
      </xdr:nvSpPr>
      <xdr:spPr>
        <a:xfrm>
          <a:off x="10528300" y="610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102616</xdr:rowOff>
    </xdr:from>
    <xdr:to>
      <xdr:col>50</xdr:col>
      <xdr:colOff>165100</xdr:colOff>
      <xdr:row>37</xdr:row>
      <xdr:rowOff>32766</xdr:rowOff>
    </xdr:to>
    <xdr:sp macro="" textlink="">
      <xdr:nvSpPr>
        <xdr:cNvPr id="313" name="楕円 312"/>
        <xdr:cNvSpPr/>
      </xdr:nvSpPr>
      <xdr:spPr>
        <a:xfrm>
          <a:off x="9588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49293</xdr:rowOff>
    </xdr:from>
    <xdr:ext cx="378565" cy="259045"/>
    <xdr:sp macro="" textlink="">
      <xdr:nvSpPr>
        <xdr:cNvPr id="314" name="テキスト ボックス 313"/>
        <xdr:cNvSpPr txBox="1"/>
      </xdr:nvSpPr>
      <xdr:spPr>
        <a:xfrm>
          <a:off x="9450017" y="605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135534</xdr:rowOff>
    </xdr:from>
    <xdr:to>
      <xdr:col>46</xdr:col>
      <xdr:colOff>38100</xdr:colOff>
      <xdr:row>37</xdr:row>
      <xdr:rowOff>65684</xdr:rowOff>
    </xdr:to>
    <xdr:sp macro="" textlink="">
      <xdr:nvSpPr>
        <xdr:cNvPr id="315" name="楕円 314"/>
        <xdr:cNvSpPr/>
      </xdr:nvSpPr>
      <xdr:spPr>
        <a:xfrm>
          <a:off x="8699500" y="63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56811</xdr:rowOff>
    </xdr:from>
    <xdr:ext cx="378565" cy="259045"/>
    <xdr:sp macro="" textlink="">
      <xdr:nvSpPr>
        <xdr:cNvPr id="316" name="テキスト ボックス 315"/>
        <xdr:cNvSpPr txBox="1"/>
      </xdr:nvSpPr>
      <xdr:spPr>
        <a:xfrm>
          <a:off x="8561017" y="6400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167996</xdr:rowOff>
    </xdr:from>
    <xdr:to>
      <xdr:col>41</xdr:col>
      <xdr:colOff>101600</xdr:colOff>
      <xdr:row>36</xdr:row>
      <xdr:rowOff>98146</xdr:rowOff>
    </xdr:to>
    <xdr:sp macro="" textlink="">
      <xdr:nvSpPr>
        <xdr:cNvPr id="317" name="楕円 316"/>
        <xdr:cNvSpPr/>
      </xdr:nvSpPr>
      <xdr:spPr>
        <a:xfrm>
          <a:off x="7810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89273</xdr:rowOff>
    </xdr:from>
    <xdr:ext cx="378565" cy="259045"/>
    <xdr:sp macro="" textlink="">
      <xdr:nvSpPr>
        <xdr:cNvPr id="318" name="テキスト ボックス 317"/>
        <xdr:cNvSpPr txBox="1"/>
      </xdr:nvSpPr>
      <xdr:spPr>
        <a:xfrm>
          <a:off x="7672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83414</xdr:rowOff>
    </xdr:from>
    <xdr:to>
      <xdr:col>36</xdr:col>
      <xdr:colOff>165100</xdr:colOff>
      <xdr:row>37</xdr:row>
      <xdr:rowOff>13564</xdr:rowOff>
    </xdr:to>
    <xdr:sp macro="" textlink="">
      <xdr:nvSpPr>
        <xdr:cNvPr id="319" name="楕円 318"/>
        <xdr:cNvSpPr/>
      </xdr:nvSpPr>
      <xdr:spPr>
        <a:xfrm>
          <a:off x="6921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4691</xdr:rowOff>
    </xdr:from>
    <xdr:ext cx="378565" cy="259045"/>
    <xdr:sp macro="" textlink="">
      <xdr:nvSpPr>
        <xdr:cNvPr id="320" name="テキスト ボックス 319"/>
        <xdr:cNvSpPr txBox="1"/>
      </xdr:nvSpPr>
      <xdr:spPr>
        <a:xfrm>
          <a:off x="6783017" y="63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64536</xdr:rowOff>
    </xdr:from>
    <xdr:to>
      <xdr:col>55</xdr:col>
      <xdr:colOff>0</xdr:colOff>
      <xdr:row>58</xdr:row>
      <xdr:rowOff>70297</xdr:rowOff>
    </xdr:to>
    <xdr:cxnSp macro="">
      <xdr:nvCxnSpPr>
        <xdr:cNvPr id="347" name="直線コネクタ 346"/>
        <xdr:cNvCxnSpPr/>
      </xdr:nvCxnSpPr>
      <xdr:spPr>
        <a:xfrm>
          <a:off x="9639300" y="10008636"/>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48077</xdr:rowOff>
    </xdr:from>
    <xdr:to>
      <xdr:col>50</xdr:col>
      <xdr:colOff>114300</xdr:colOff>
      <xdr:row>58</xdr:row>
      <xdr:rowOff>64536</xdr:rowOff>
    </xdr:to>
    <xdr:cxnSp macro="">
      <xdr:nvCxnSpPr>
        <xdr:cNvPr id="350" name="直線コネクタ 349"/>
        <xdr:cNvCxnSpPr/>
      </xdr:nvCxnSpPr>
      <xdr:spPr>
        <a:xfrm>
          <a:off x="8750300" y="999217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48077</xdr:rowOff>
    </xdr:from>
    <xdr:to>
      <xdr:col>45</xdr:col>
      <xdr:colOff>177800</xdr:colOff>
      <xdr:row>58</xdr:row>
      <xdr:rowOff>75601</xdr:rowOff>
    </xdr:to>
    <xdr:cxnSp macro="">
      <xdr:nvCxnSpPr>
        <xdr:cNvPr id="353" name="直線コネクタ 352"/>
        <xdr:cNvCxnSpPr/>
      </xdr:nvCxnSpPr>
      <xdr:spPr>
        <a:xfrm flipV="1">
          <a:off x="7861300" y="9992177"/>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75601</xdr:rowOff>
    </xdr:from>
    <xdr:to>
      <xdr:col>41</xdr:col>
      <xdr:colOff>50800</xdr:colOff>
      <xdr:row>58</xdr:row>
      <xdr:rowOff>91785</xdr:rowOff>
    </xdr:to>
    <xdr:cxnSp macro="">
      <xdr:nvCxnSpPr>
        <xdr:cNvPr id="356" name="直線コネクタ 355"/>
        <xdr:cNvCxnSpPr/>
      </xdr:nvCxnSpPr>
      <xdr:spPr>
        <a:xfrm flipV="1">
          <a:off x="6972300" y="10019701"/>
          <a:ext cx="889000" cy="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57" name="フローチャート: 判断 356"/>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58" name="テキスト ボックス 357"/>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59" name="フローチャート: 判断 358"/>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0" name="テキスト ボックス 359"/>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19497</xdr:rowOff>
    </xdr:from>
    <xdr:to>
      <xdr:col>55</xdr:col>
      <xdr:colOff>50800</xdr:colOff>
      <xdr:row>58</xdr:row>
      <xdr:rowOff>121097</xdr:rowOff>
    </xdr:to>
    <xdr:sp macro="" textlink="">
      <xdr:nvSpPr>
        <xdr:cNvPr id="366" name="楕円 365"/>
        <xdr:cNvSpPr/>
      </xdr:nvSpPr>
      <xdr:spPr>
        <a:xfrm>
          <a:off x="10426700" y="996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105874</xdr:rowOff>
    </xdr:from>
    <xdr:ext cx="378565" cy="259045"/>
    <xdr:sp macro="" textlink="">
      <xdr:nvSpPr>
        <xdr:cNvPr id="367" name="農林水産業費該当値テキスト"/>
        <xdr:cNvSpPr txBox="1"/>
      </xdr:nvSpPr>
      <xdr:spPr>
        <a:xfrm>
          <a:off x="10528300" y="9878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13736</xdr:rowOff>
    </xdr:from>
    <xdr:to>
      <xdr:col>50</xdr:col>
      <xdr:colOff>165100</xdr:colOff>
      <xdr:row>58</xdr:row>
      <xdr:rowOff>115336</xdr:rowOff>
    </xdr:to>
    <xdr:sp macro="" textlink="">
      <xdr:nvSpPr>
        <xdr:cNvPr id="368" name="楕円 367"/>
        <xdr:cNvSpPr/>
      </xdr:nvSpPr>
      <xdr:spPr>
        <a:xfrm>
          <a:off x="9588500" y="99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106463</xdr:rowOff>
    </xdr:from>
    <xdr:ext cx="378565" cy="259045"/>
    <xdr:sp macro="" textlink="">
      <xdr:nvSpPr>
        <xdr:cNvPr id="369" name="テキスト ボックス 368"/>
        <xdr:cNvSpPr txBox="1"/>
      </xdr:nvSpPr>
      <xdr:spPr>
        <a:xfrm>
          <a:off x="9450017" y="1005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168727</xdr:rowOff>
    </xdr:from>
    <xdr:to>
      <xdr:col>46</xdr:col>
      <xdr:colOff>38100</xdr:colOff>
      <xdr:row>58</xdr:row>
      <xdr:rowOff>98877</xdr:rowOff>
    </xdr:to>
    <xdr:sp macro="" textlink="">
      <xdr:nvSpPr>
        <xdr:cNvPr id="370" name="楕円 369"/>
        <xdr:cNvSpPr/>
      </xdr:nvSpPr>
      <xdr:spPr>
        <a:xfrm>
          <a:off x="8699500" y="99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90004</xdr:rowOff>
    </xdr:from>
    <xdr:ext cx="469744" cy="259045"/>
    <xdr:sp macro="" textlink="">
      <xdr:nvSpPr>
        <xdr:cNvPr id="371" name="テキスト ボックス 370"/>
        <xdr:cNvSpPr txBox="1"/>
      </xdr:nvSpPr>
      <xdr:spPr>
        <a:xfrm>
          <a:off x="8515428" y="1003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24801</xdr:rowOff>
    </xdr:from>
    <xdr:to>
      <xdr:col>41</xdr:col>
      <xdr:colOff>101600</xdr:colOff>
      <xdr:row>58</xdr:row>
      <xdr:rowOff>126401</xdr:rowOff>
    </xdr:to>
    <xdr:sp macro="" textlink="">
      <xdr:nvSpPr>
        <xdr:cNvPr id="372" name="楕円 371"/>
        <xdr:cNvSpPr/>
      </xdr:nvSpPr>
      <xdr:spPr>
        <a:xfrm>
          <a:off x="7810500" y="996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117528</xdr:rowOff>
    </xdr:from>
    <xdr:ext cx="378565" cy="259045"/>
    <xdr:sp macro="" textlink="">
      <xdr:nvSpPr>
        <xdr:cNvPr id="373" name="テキスト ボックス 372"/>
        <xdr:cNvSpPr txBox="1"/>
      </xdr:nvSpPr>
      <xdr:spPr>
        <a:xfrm>
          <a:off x="7672017" y="10061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40985</xdr:rowOff>
    </xdr:from>
    <xdr:to>
      <xdr:col>36</xdr:col>
      <xdr:colOff>165100</xdr:colOff>
      <xdr:row>58</xdr:row>
      <xdr:rowOff>142585</xdr:rowOff>
    </xdr:to>
    <xdr:sp macro="" textlink="">
      <xdr:nvSpPr>
        <xdr:cNvPr id="374" name="楕円 373"/>
        <xdr:cNvSpPr/>
      </xdr:nvSpPr>
      <xdr:spPr>
        <a:xfrm>
          <a:off x="6921500" y="99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133712</xdr:rowOff>
    </xdr:from>
    <xdr:ext cx="378565" cy="259045"/>
    <xdr:sp macro="" textlink="">
      <xdr:nvSpPr>
        <xdr:cNvPr id="375" name="テキスト ボックス 374"/>
        <xdr:cNvSpPr txBox="1"/>
      </xdr:nvSpPr>
      <xdr:spPr>
        <a:xfrm>
          <a:off x="6783017" y="10077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165760</xdr:rowOff>
    </xdr:from>
    <xdr:to>
      <xdr:col>55</xdr:col>
      <xdr:colOff>0</xdr:colOff>
      <xdr:row>79</xdr:row>
      <xdr:rowOff>450</xdr:rowOff>
    </xdr:to>
    <xdr:cxnSp macro="">
      <xdr:nvCxnSpPr>
        <xdr:cNvPr id="406" name="直線コネクタ 405"/>
        <xdr:cNvCxnSpPr/>
      </xdr:nvCxnSpPr>
      <xdr:spPr>
        <a:xfrm flipV="1">
          <a:off x="9639300" y="13538860"/>
          <a:ext cx="8382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151588</xdr:rowOff>
    </xdr:from>
    <xdr:to>
      <xdr:col>50</xdr:col>
      <xdr:colOff>114300</xdr:colOff>
      <xdr:row>79</xdr:row>
      <xdr:rowOff>450</xdr:rowOff>
    </xdr:to>
    <xdr:cxnSp macro="">
      <xdr:nvCxnSpPr>
        <xdr:cNvPr id="409" name="直線コネクタ 408"/>
        <xdr:cNvCxnSpPr/>
      </xdr:nvCxnSpPr>
      <xdr:spPr>
        <a:xfrm>
          <a:off x="8750300" y="13524688"/>
          <a:ext cx="889000" cy="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136108</xdr:rowOff>
    </xdr:from>
    <xdr:to>
      <xdr:col>45</xdr:col>
      <xdr:colOff>177800</xdr:colOff>
      <xdr:row>78</xdr:row>
      <xdr:rowOff>151588</xdr:rowOff>
    </xdr:to>
    <xdr:cxnSp macro="">
      <xdr:nvCxnSpPr>
        <xdr:cNvPr id="412" name="直線コネクタ 411"/>
        <xdr:cNvCxnSpPr/>
      </xdr:nvCxnSpPr>
      <xdr:spPr>
        <a:xfrm>
          <a:off x="7861300" y="13509208"/>
          <a:ext cx="8890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136108</xdr:rowOff>
    </xdr:from>
    <xdr:to>
      <xdr:col>41</xdr:col>
      <xdr:colOff>50800</xdr:colOff>
      <xdr:row>78</xdr:row>
      <xdr:rowOff>139962</xdr:rowOff>
    </xdr:to>
    <xdr:cxnSp macro="">
      <xdr:nvCxnSpPr>
        <xdr:cNvPr id="415" name="直線コネクタ 414"/>
        <xdr:cNvCxnSpPr/>
      </xdr:nvCxnSpPr>
      <xdr:spPr>
        <a:xfrm flipV="1">
          <a:off x="6972300" y="13509208"/>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118945</xdr:rowOff>
    </xdr:from>
    <xdr:to>
      <xdr:col>41</xdr:col>
      <xdr:colOff>101600</xdr:colOff>
      <xdr:row>78</xdr:row>
      <xdr:rowOff>49095</xdr:rowOff>
    </xdr:to>
    <xdr:sp macro="" textlink="">
      <xdr:nvSpPr>
        <xdr:cNvPr id="416" name="フローチャート: 判断 415"/>
        <xdr:cNvSpPr/>
      </xdr:nvSpPr>
      <xdr:spPr>
        <a:xfrm>
          <a:off x="7810500" y="1332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65622</xdr:rowOff>
    </xdr:from>
    <xdr:ext cx="469744" cy="259045"/>
    <xdr:sp macro="" textlink="">
      <xdr:nvSpPr>
        <xdr:cNvPr id="417" name="テキスト ボックス 416"/>
        <xdr:cNvSpPr txBox="1"/>
      </xdr:nvSpPr>
      <xdr:spPr>
        <a:xfrm>
          <a:off x="7626428" y="1309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129265</xdr:rowOff>
    </xdr:from>
    <xdr:to>
      <xdr:col>36</xdr:col>
      <xdr:colOff>165100</xdr:colOff>
      <xdr:row>78</xdr:row>
      <xdr:rowOff>59415</xdr:rowOff>
    </xdr:to>
    <xdr:sp macro="" textlink="">
      <xdr:nvSpPr>
        <xdr:cNvPr id="418" name="フローチャート: 判断 417"/>
        <xdr:cNvSpPr/>
      </xdr:nvSpPr>
      <xdr:spPr>
        <a:xfrm>
          <a:off x="6921500" y="1333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75942</xdr:rowOff>
    </xdr:from>
    <xdr:ext cx="469744" cy="259045"/>
    <xdr:sp macro="" textlink="">
      <xdr:nvSpPr>
        <xdr:cNvPr id="419" name="テキスト ボックス 418"/>
        <xdr:cNvSpPr txBox="1"/>
      </xdr:nvSpPr>
      <xdr:spPr>
        <a:xfrm>
          <a:off x="6737428" y="1310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114960</xdr:rowOff>
    </xdr:from>
    <xdr:to>
      <xdr:col>55</xdr:col>
      <xdr:colOff>50800</xdr:colOff>
      <xdr:row>79</xdr:row>
      <xdr:rowOff>45110</xdr:rowOff>
    </xdr:to>
    <xdr:sp macro="" textlink="">
      <xdr:nvSpPr>
        <xdr:cNvPr id="425" name="楕円 424"/>
        <xdr:cNvSpPr/>
      </xdr:nvSpPr>
      <xdr:spPr>
        <a:xfrm>
          <a:off x="10426700" y="134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29887</xdr:rowOff>
    </xdr:from>
    <xdr:ext cx="469744" cy="259045"/>
    <xdr:sp macro="" textlink="">
      <xdr:nvSpPr>
        <xdr:cNvPr id="426" name="商工費該当値テキスト"/>
        <xdr:cNvSpPr txBox="1"/>
      </xdr:nvSpPr>
      <xdr:spPr>
        <a:xfrm>
          <a:off x="10528300" y="1340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121100</xdr:rowOff>
    </xdr:from>
    <xdr:to>
      <xdr:col>50</xdr:col>
      <xdr:colOff>165100</xdr:colOff>
      <xdr:row>79</xdr:row>
      <xdr:rowOff>51250</xdr:rowOff>
    </xdr:to>
    <xdr:sp macro="" textlink="">
      <xdr:nvSpPr>
        <xdr:cNvPr id="427" name="楕円 426"/>
        <xdr:cNvSpPr/>
      </xdr:nvSpPr>
      <xdr:spPr>
        <a:xfrm>
          <a:off x="9588500" y="134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42377</xdr:rowOff>
    </xdr:from>
    <xdr:ext cx="469744" cy="259045"/>
    <xdr:sp macro="" textlink="">
      <xdr:nvSpPr>
        <xdr:cNvPr id="428" name="テキスト ボックス 427"/>
        <xdr:cNvSpPr txBox="1"/>
      </xdr:nvSpPr>
      <xdr:spPr>
        <a:xfrm>
          <a:off x="9404428" y="1358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100788</xdr:rowOff>
    </xdr:from>
    <xdr:to>
      <xdr:col>46</xdr:col>
      <xdr:colOff>38100</xdr:colOff>
      <xdr:row>79</xdr:row>
      <xdr:rowOff>30938</xdr:rowOff>
    </xdr:to>
    <xdr:sp macro="" textlink="">
      <xdr:nvSpPr>
        <xdr:cNvPr id="429" name="楕円 428"/>
        <xdr:cNvSpPr/>
      </xdr:nvSpPr>
      <xdr:spPr>
        <a:xfrm>
          <a:off x="8699500" y="134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22065</xdr:rowOff>
    </xdr:from>
    <xdr:ext cx="469744" cy="259045"/>
    <xdr:sp macro="" textlink="">
      <xdr:nvSpPr>
        <xdr:cNvPr id="430" name="テキスト ボックス 429"/>
        <xdr:cNvSpPr txBox="1"/>
      </xdr:nvSpPr>
      <xdr:spPr>
        <a:xfrm>
          <a:off x="8515428" y="1356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85308</xdr:rowOff>
    </xdr:from>
    <xdr:to>
      <xdr:col>41</xdr:col>
      <xdr:colOff>101600</xdr:colOff>
      <xdr:row>79</xdr:row>
      <xdr:rowOff>15458</xdr:rowOff>
    </xdr:to>
    <xdr:sp macro="" textlink="">
      <xdr:nvSpPr>
        <xdr:cNvPr id="431" name="楕円 430"/>
        <xdr:cNvSpPr/>
      </xdr:nvSpPr>
      <xdr:spPr>
        <a:xfrm>
          <a:off x="7810500" y="134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6585</xdr:rowOff>
    </xdr:from>
    <xdr:ext cx="469744" cy="259045"/>
    <xdr:sp macro="" textlink="">
      <xdr:nvSpPr>
        <xdr:cNvPr id="432" name="テキスト ボックス 431"/>
        <xdr:cNvSpPr txBox="1"/>
      </xdr:nvSpPr>
      <xdr:spPr>
        <a:xfrm>
          <a:off x="7626428" y="135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89162</xdr:rowOff>
    </xdr:from>
    <xdr:to>
      <xdr:col>36</xdr:col>
      <xdr:colOff>165100</xdr:colOff>
      <xdr:row>79</xdr:row>
      <xdr:rowOff>19312</xdr:rowOff>
    </xdr:to>
    <xdr:sp macro="" textlink="">
      <xdr:nvSpPr>
        <xdr:cNvPr id="433" name="楕円 432"/>
        <xdr:cNvSpPr/>
      </xdr:nvSpPr>
      <xdr:spPr>
        <a:xfrm>
          <a:off x="6921500" y="134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10439</xdr:rowOff>
    </xdr:from>
    <xdr:ext cx="469744" cy="259045"/>
    <xdr:sp macro="" textlink="">
      <xdr:nvSpPr>
        <xdr:cNvPr id="434" name="テキスト ボックス 433"/>
        <xdr:cNvSpPr txBox="1"/>
      </xdr:nvSpPr>
      <xdr:spPr>
        <a:xfrm>
          <a:off x="6737428" y="1355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74340</xdr:rowOff>
    </xdr:from>
    <xdr:to>
      <xdr:col>55</xdr:col>
      <xdr:colOff>0</xdr:colOff>
      <xdr:row>97</xdr:row>
      <xdr:rowOff>158617</xdr:rowOff>
    </xdr:to>
    <xdr:cxnSp macro="">
      <xdr:nvCxnSpPr>
        <xdr:cNvPr id="464" name="直線コネクタ 463"/>
        <xdr:cNvCxnSpPr/>
      </xdr:nvCxnSpPr>
      <xdr:spPr>
        <a:xfrm>
          <a:off x="9639300" y="16704990"/>
          <a:ext cx="8382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74340</xdr:rowOff>
    </xdr:from>
    <xdr:to>
      <xdr:col>50</xdr:col>
      <xdr:colOff>114300</xdr:colOff>
      <xdr:row>97</xdr:row>
      <xdr:rowOff>90627</xdr:rowOff>
    </xdr:to>
    <xdr:cxnSp macro="">
      <xdr:nvCxnSpPr>
        <xdr:cNvPr id="467" name="直線コネクタ 466"/>
        <xdr:cNvCxnSpPr/>
      </xdr:nvCxnSpPr>
      <xdr:spPr>
        <a:xfrm flipV="1">
          <a:off x="8750300" y="16704990"/>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90627</xdr:rowOff>
    </xdr:from>
    <xdr:to>
      <xdr:col>45</xdr:col>
      <xdr:colOff>177800</xdr:colOff>
      <xdr:row>97</xdr:row>
      <xdr:rowOff>114858</xdr:rowOff>
    </xdr:to>
    <xdr:cxnSp macro="">
      <xdr:nvCxnSpPr>
        <xdr:cNvPr id="470" name="直線コネクタ 469"/>
        <xdr:cNvCxnSpPr/>
      </xdr:nvCxnSpPr>
      <xdr:spPr>
        <a:xfrm flipV="1">
          <a:off x="7861300" y="16721277"/>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114858</xdr:rowOff>
    </xdr:from>
    <xdr:to>
      <xdr:col>41</xdr:col>
      <xdr:colOff>50800</xdr:colOff>
      <xdr:row>97</xdr:row>
      <xdr:rowOff>132728</xdr:rowOff>
    </xdr:to>
    <xdr:cxnSp macro="">
      <xdr:nvCxnSpPr>
        <xdr:cNvPr id="473" name="直線コネクタ 472"/>
        <xdr:cNvCxnSpPr/>
      </xdr:nvCxnSpPr>
      <xdr:spPr>
        <a:xfrm flipV="1">
          <a:off x="6972300" y="16745508"/>
          <a:ext cx="8890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161443</xdr:rowOff>
    </xdr:from>
    <xdr:to>
      <xdr:col>41</xdr:col>
      <xdr:colOff>101600</xdr:colOff>
      <xdr:row>97</xdr:row>
      <xdr:rowOff>91593</xdr:rowOff>
    </xdr:to>
    <xdr:sp macro="" textlink="">
      <xdr:nvSpPr>
        <xdr:cNvPr id="474" name="フローチャート: 判断 473"/>
        <xdr:cNvSpPr/>
      </xdr:nvSpPr>
      <xdr:spPr>
        <a:xfrm>
          <a:off x="7810500" y="1662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108120</xdr:rowOff>
    </xdr:from>
    <xdr:ext cx="534377" cy="259045"/>
    <xdr:sp macro="" textlink="">
      <xdr:nvSpPr>
        <xdr:cNvPr id="475" name="テキスト ボックス 474"/>
        <xdr:cNvSpPr txBox="1"/>
      </xdr:nvSpPr>
      <xdr:spPr>
        <a:xfrm>
          <a:off x="7594111" y="163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134410</xdr:rowOff>
    </xdr:from>
    <xdr:to>
      <xdr:col>36</xdr:col>
      <xdr:colOff>165100</xdr:colOff>
      <xdr:row>97</xdr:row>
      <xdr:rowOff>64560</xdr:rowOff>
    </xdr:to>
    <xdr:sp macro="" textlink="">
      <xdr:nvSpPr>
        <xdr:cNvPr id="476" name="フローチャート: 判断 475"/>
        <xdr:cNvSpPr/>
      </xdr:nvSpPr>
      <xdr:spPr>
        <a:xfrm>
          <a:off x="6921500" y="1659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81087</xdr:rowOff>
    </xdr:from>
    <xdr:ext cx="534377" cy="259045"/>
    <xdr:sp macro="" textlink="">
      <xdr:nvSpPr>
        <xdr:cNvPr id="477" name="テキスト ボックス 476"/>
        <xdr:cNvSpPr txBox="1"/>
      </xdr:nvSpPr>
      <xdr:spPr>
        <a:xfrm>
          <a:off x="6705111" y="1636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107817</xdr:rowOff>
    </xdr:from>
    <xdr:to>
      <xdr:col>55</xdr:col>
      <xdr:colOff>50800</xdr:colOff>
      <xdr:row>98</xdr:row>
      <xdr:rowOff>37967</xdr:rowOff>
    </xdr:to>
    <xdr:sp macro="" textlink="">
      <xdr:nvSpPr>
        <xdr:cNvPr id="483" name="楕円 482"/>
        <xdr:cNvSpPr/>
      </xdr:nvSpPr>
      <xdr:spPr>
        <a:xfrm>
          <a:off x="10426700" y="167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86244</xdr:rowOff>
    </xdr:from>
    <xdr:ext cx="534377" cy="259045"/>
    <xdr:sp macro="" textlink="">
      <xdr:nvSpPr>
        <xdr:cNvPr id="484" name="土木費該当値テキスト"/>
        <xdr:cNvSpPr txBox="1"/>
      </xdr:nvSpPr>
      <xdr:spPr>
        <a:xfrm>
          <a:off x="10528300" y="1671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23540</xdr:rowOff>
    </xdr:from>
    <xdr:to>
      <xdr:col>50</xdr:col>
      <xdr:colOff>165100</xdr:colOff>
      <xdr:row>97</xdr:row>
      <xdr:rowOff>125140</xdr:rowOff>
    </xdr:to>
    <xdr:sp macro="" textlink="">
      <xdr:nvSpPr>
        <xdr:cNvPr id="485" name="楕円 484"/>
        <xdr:cNvSpPr/>
      </xdr:nvSpPr>
      <xdr:spPr>
        <a:xfrm>
          <a:off x="9588500" y="166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116267</xdr:rowOff>
    </xdr:from>
    <xdr:ext cx="534377" cy="259045"/>
    <xdr:sp macro="" textlink="">
      <xdr:nvSpPr>
        <xdr:cNvPr id="486" name="テキスト ボックス 485"/>
        <xdr:cNvSpPr txBox="1"/>
      </xdr:nvSpPr>
      <xdr:spPr>
        <a:xfrm>
          <a:off x="9372111" y="1674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39827</xdr:rowOff>
    </xdr:from>
    <xdr:to>
      <xdr:col>46</xdr:col>
      <xdr:colOff>38100</xdr:colOff>
      <xdr:row>97</xdr:row>
      <xdr:rowOff>141427</xdr:rowOff>
    </xdr:to>
    <xdr:sp macro="" textlink="">
      <xdr:nvSpPr>
        <xdr:cNvPr id="487" name="楕円 486"/>
        <xdr:cNvSpPr/>
      </xdr:nvSpPr>
      <xdr:spPr>
        <a:xfrm>
          <a:off x="8699500" y="166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132554</xdr:rowOff>
    </xdr:from>
    <xdr:ext cx="534377" cy="259045"/>
    <xdr:sp macro="" textlink="">
      <xdr:nvSpPr>
        <xdr:cNvPr id="488" name="テキスト ボックス 487"/>
        <xdr:cNvSpPr txBox="1"/>
      </xdr:nvSpPr>
      <xdr:spPr>
        <a:xfrm>
          <a:off x="8483111" y="1676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64058</xdr:rowOff>
    </xdr:from>
    <xdr:to>
      <xdr:col>41</xdr:col>
      <xdr:colOff>101600</xdr:colOff>
      <xdr:row>97</xdr:row>
      <xdr:rowOff>165658</xdr:rowOff>
    </xdr:to>
    <xdr:sp macro="" textlink="">
      <xdr:nvSpPr>
        <xdr:cNvPr id="489" name="楕円 488"/>
        <xdr:cNvSpPr/>
      </xdr:nvSpPr>
      <xdr:spPr>
        <a:xfrm>
          <a:off x="7810500" y="166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156785</xdr:rowOff>
    </xdr:from>
    <xdr:ext cx="534377" cy="259045"/>
    <xdr:sp macro="" textlink="">
      <xdr:nvSpPr>
        <xdr:cNvPr id="490" name="テキスト ボックス 489"/>
        <xdr:cNvSpPr txBox="1"/>
      </xdr:nvSpPr>
      <xdr:spPr>
        <a:xfrm>
          <a:off x="7594111" y="167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81928</xdr:rowOff>
    </xdr:from>
    <xdr:to>
      <xdr:col>36</xdr:col>
      <xdr:colOff>165100</xdr:colOff>
      <xdr:row>98</xdr:row>
      <xdr:rowOff>12078</xdr:rowOff>
    </xdr:to>
    <xdr:sp macro="" textlink="">
      <xdr:nvSpPr>
        <xdr:cNvPr id="491" name="楕円 490"/>
        <xdr:cNvSpPr/>
      </xdr:nvSpPr>
      <xdr:spPr>
        <a:xfrm>
          <a:off x="6921500" y="167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3205</xdr:rowOff>
    </xdr:from>
    <xdr:ext cx="534377" cy="259045"/>
    <xdr:sp macro="" textlink="">
      <xdr:nvSpPr>
        <xdr:cNvPr id="492" name="テキスト ボックス 491"/>
        <xdr:cNvSpPr txBox="1"/>
      </xdr:nvSpPr>
      <xdr:spPr>
        <a:xfrm>
          <a:off x="6705111" y="1680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125657</xdr:rowOff>
    </xdr:from>
    <xdr:to>
      <xdr:col>85</xdr:col>
      <xdr:colOff>127000</xdr:colOff>
      <xdr:row>35</xdr:row>
      <xdr:rowOff>126800</xdr:rowOff>
    </xdr:to>
    <xdr:cxnSp macro="">
      <xdr:nvCxnSpPr>
        <xdr:cNvPr id="524" name="直線コネクタ 523"/>
        <xdr:cNvCxnSpPr/>
      </xdr:nvCxnSpPr>
      <xdr:spPr>
        <a:xfrm>
          <a:off x="15481300" y="612640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74185</xdr:rowOff>
    </xdr:from>
    <xdr:ext cx="534377" cy="259045"/>
    <xdr:sp macro="" textlink="">
      <xdr:nvSpPr>
        <xdr:cNvPr id="525" name="消防費平均値テキスト"/>
        <xdr:cNvSpPr txBox="1"/>
      </xdr:nvSpPr>
      <xdr:spPr>
        <a:xfrm>
          <a:off x="16370300" y="607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125657</xdr:rowOff>
    </xdr:from>
    <xdr:to>
      <xdr:col>81</xdr:col>
      <xdr:colOff>50800</xdr:colOff>
      <xdr:row>35</xdr:row>
      <xdr:rowOff>132679</xdr:rowOff>
    </xdr:to>
    <xdr:cxnSp macro="">
      <xdr:nvCxnSpPr>
        <xdr:cNvPr id="527" name="直線コネクタ 526"/>
        <xdr:cNvCxnSpPr/>
      </xdr:nvCxnSpPr>
      <xdr:spPr>
        <a:xfrm flipV="1">
          <a:off x="14592300" y="6126407"/>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39242</xdr:rowOff>
    </xdr:from>
    <xdr:ext cx="534377" cy="259045"/>
    <xdr:sp macro="" textlink="">
      <xdr:nvSpPr>
        <xdr:cNvPr id="529" name="テキスト ボックス 528"/>
        <xdr:cNvSpPr txBox="1"/>
      </xdr:nvSpPr>
      <xdr:spPr>
        <a:xfrm>
          <a:off x="15214111" y="62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132679</xdr:rowOff>
    </xdr:from>
    <xdr:to>
      <xdr:col>76</xdr:col>
      <xdr:colOff>114300</xdr:colOff>
      <xdr:row>35</xdr:row>
      <xdr:rowOff>149824</xdr:rowOff>
    </xdr:to>
    <xdr:cxnSp macro="">
      <xdr:nvCxnSpPr>
        <xdr:cNvPr id="530" name="直線コネクタ 529"/>
        <xdr:cNvCxnSpPr/>
      </xdr:nvCxnSpPr>
      <xdr:spPr>
        <a:xfrm flipV="1">
          <a:off x="13703300" y="613342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8381</xdr:rowOff>
    </xdr:from>
    <xdr:ext cx="534377" cy="259045"/>
    <xdr:sp macro="" textlink="">
      <xdr:nvSpPr>
        <xdr:cNvPr id="532" name="テキスト ボックス 531"/>
        <xdr:cNvSpPr txBox="1"/>
      </xdr:nvSpPr>
      <xdr:spPr>
        <a:xfrm>
          <a:off x="14325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149824</xdr:rowOff>
    </xdr:from>
    <xdr:to>
      <xdr:col>71</xdr:col>
      <xdr:colOff>177800</xdr:colOff>
      <xdr:row>36</xdr:row>
      <xdr:rowOff>57404</xdr:rowOff>
    </xdr:to>
    <xdr:cxnSp macro="">
      <xdr:nvCxnSpPr>
        <xdr:cNvPr id="533" name="直線コネクタ 532"/>
        <xdr:cNvCxnSpPr/>
      </xdr:nvCxnSpPr>
      <xdr:spPr>
        <a:xfrm flipV="1">
          <a:off x="12814300" y="6150574"/>
          <a:ext cx="889000" cy="7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4" name="フローチャート: 判断 533"/>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5" name="テキスト ボックス 534"/>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36" name="フローチャート: 判断 535"/>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37" name="テキスト ボックス 536"/>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76000</xdr:rowOff>
    </xdr:from>
    <xdr:to>
      <xdr:col>85</xdr:col>
      <xdr:colOff>177800</xdr:colOff>
      <xdr:row>36</xdr:row>
      <xdr:rowOff>6150</xdr:rowOff>
    </xdr:to>
    <xdr:sp macro="" textlink="">
      <xdr:nvSpPr>
        <xdr:cNvPr id="543" name="楕円 542"/>
        <xdr:cNvSpPr/>
      </xdr:nvSpPr>
      <xdr:spPr>
        <a:xfrm>
          <a:off x="16268700" y="607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98877</xdr:rowOff>
    </xdr:from>
    <xdr:ext cx="534377" cy="259045"/>
    <xdr:sp macro="" textlink="">
      <xdr:nvSpPr>
        <xdr:cNvPr id="544" name="消防費該当値テキスト"/>
        <xdr:cNvSpPr txBox="1"/>
      </xdr:nvSpPr>
      <xdr:spPr>
        <a:xfrm>
          <a:off x="16370300" y="59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74857</xdr:rowOff>
    </xdr:from>
    <xdr:to>
      <xdr:col>81</xdr:col>
      <xdr:colOff>101600</xdr:colOff>
      <xdr:row>36</xdr:row>
      <xdr:rowOff>5007</xdr:rowOff>
    </xdr:to>
    <xdr:sp macro="" textlink="">
      <xdr:nvSpPr>
        <xdr:cNvPr id="545" name="楕円 544"/>
        <xdr:cNvSpPr/>
      </xdr:nvSpPr>
      <xdr:spPr>
        <a:xfrm>
          <a:off x="15430500" y="60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21534</xdr:rowOff>
    </xdr:from>
    <xdr:ext cx="534377" cy="259045"/>
    <xdr:sp macro="" textlink="">
      <xdr:nvSpPr>
        <xdr:cNvPr id="546" name="テキスト ボックス 545"/>
        <xdr:cNvSpPr txBox="1"/>
      </xdr:nvSpPr>
      <xdr:spPr>
        <a:xfrm>
          <a:off x="15214111" y="58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81879</xdr:rowOff>
    </xdr:from>
    <xdr:to>
      <xdr:col>76</xdr:col>
      <xdr:colOff>165100</xdr:colOff>
      <xdr:row>36</xdr:row>
      <xdr:rowOff>12029</xdr:rowOff>
    </xdr:to>
    <xdr:sp macro="" textlink="">
      <xdr:nvSpPr>
        <xdr:cNvPr id="547" name="楕円 546"/>
        <xdr:cNvSpPr/>
      </xdr:nvSpPr>
      <xdr:spPr>
        <a:xfrm>
          <a:off x="14541500" y="608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28556</xdr:rowOff>
    </xdr:from>
    <xdr:ext cx="534377" cy="259045"/>
    <xdr:sp macro="" textlink="">
      <xdr:nvSpPr>
        <xdr:cNvPr id="548" name="テキスト ボックス 547"/>
        <xdr:cNvSpPr txBox="1"/>
      </xdr:nvSpPr>
      <xdr:spPr>
        <a:xfrm>
          <a:off x="14325111" y="585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99024</xdr:rowOff>
    </xdr:from>
    <xdr:to>
      <xdr:col>72</xdr:col>
      <xdr:colOff>38100</xdr:colOff>
      <xdr:row>36</xdr:row>
      <xdr:rowOff>29174</xdr:rowOff>
    </xdr:to>
    <xdr:sp macro="" textlink="">
      <xdr:nvSpPr>
        <xdr:cNvPr id="549" name="楕円 548"/>
        <xdr:cNvSpPr/>
      </xdr:nvSpPr>
      <xdr:spPr>
        <a:xfrm>
          <a:off x="13652500" y="60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20301</xdr:rowOff>
    </xdr:from>
    <xdr:ext cx="534377" cy="259045"/>
    <xdr:sp macro="" textlink="">
      <xdr:nvSpPr>
        <xdr:cNvPr id="550" name="テキスト ボックス 549"/>
        <xdr:cNvSpPr txBox="1"/>
      </xdr:nvSpPr>
      <xdr:spPr>
        <a:xfrm>
          <a:off x="13436111" y="61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6604</xdr:rowOff>
    </xdr:from>
    <xdr:to>
      <xdr:col>67</xdr:col>
      <xdr:colOff>101600</xdr:colOff>
      <xdr:row>36</xdr:row>
      <xdr:rowOff>108204</xdr:rowOff>
    </xdr:to>
    <xdr:sp macro="" textlink="">
      <xdr:nvSpPr>
        <xdr:cNvPr id="551" name="楕円 550"/>
        <xdr:cNvSpPr/>
      </xdr:nvSpPr>
      <xdr:spPr>
        <a:xfrm>
          <a:off x="12763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99331</xdr:rowOff>
    </xdr:from>
    <xdr:ext cx="534377" cy="259045"/>
    <xdr:sp macro="" textlink="">
      <xdr:nvSpPr>
        <xdr:cNvPr id="552" name="テキスト ボックス 551"/>
        <xdr:cNvSpPr txBox="1"/>
      </xdr:nvSpPr>
      <xdr:spPr>
        <a:xfrm>
          <a:off x="12547111" y="62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9215</xdr:rowOff>
    </xdr:from>
    <xdr:to>
      <xdr:col>85</xdr:col>
      <xdr:colOff>127000</xdr:colOff>
      <xdr:row>58</xdr:row>
      <xdr:rowOff>37059</xdr:rowOff>
    </xdr:to>
    <xdr:cxnSp macro="">
      <xdr:nvCxnSpPr>
        <xdr:cNvPr id="580" name="直線コネクタ 579"/>
        <xdr:cNvCxnSpPr/>
      </xdr:nvCxnSpPr>
      <xdr:spPr>
        <a:xfrm flipV="1">
          <a:off x="15481300" y="9953315"/>
          <a:ext cx="8382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139060</xdr:rowOff>
    </xdr:from>
    <xdr:to>
      <xdr:col>81</xdr:col>
      <xdr:colOff>50800</xdr:colOff>
      <xdr:row>58</xdr:row>
      <xdr:rowOff>37059</xdr:rowOff>
    </xdr:to>
    <xdr:cxnSp macro="">
      <xdr:nvCxnSpPr>
        <xdr:cNvPr id="583" name="直線コネクタ 582"/>
        <xdr:cNvCxnSpPr/>
      </xdr:nvCxnSpPr>
      <xdr:spPr>
        <a:xfrm>
          <a:off x="14592300" y="9911710"/>
          <a:ext cx="8890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139060</xdr:rowOff>
    </xdr:from>
    <xdr:to>
      <xdr:col>76</xdr:col>
      <xdr:colOff>114300</xdr:colOff>
      <xdr:row>57</xdr:row>
      <xdr:rowOff>143997</xdr:rowOff>
    </xdr:to>
    <xdr:cxnSp macro="">
      <xdr:nvCxnSpPr>
        <xdr:cNvPr id="586" name="直線コネクタ 585"/>
        <xdr:cNvCxnSpPr/>
      </xdr:nvCxnSpPr>
      <xdr:spPr>
        <a:xfrm flipV="1">
          <a:off x="13703300" y="9911710"/>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43779</xdr:rowOff>
    </xdr:from>
    <xdr:to>
      <xdr:col>71</xdr:col>
      <xdr:colOff>177800</xdr:colOff>
      <xdr:row>57</xdr:row>
      <xdr:rowOff>143997</xdr:rowOff>
    </xdr:to>
    <xdr:cxnSp macro="">
      <xdr:nvCxnSpPr>
        <xdr:cNvPr id="589" name="直線コネクタ 588"/>
        <xdr:cNvCxnSpPr/>
      </xdr:nvCxnSpPr>
      <xdr:spPr>
        <a:xfrm>
          <a:off x="12814300" y="9644979"/>
          <a:ext cx="889000" cy="27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141478</xdr:rowOff>
    </xdr:from>
    <xdr:to>
      <xdr:col>72</xdr:col>
      <xdr:colOff>38100</xdr:colOff>
      <xdr:row>56</xdr:row>
      <xdr:rowOff>71628</xdr:rowOff>
    </xdr:to>
    <xdr:sp macro="" textlink="">
      <xdr:nvSpPr>
        <xdr:cNvPr id="590" name="フローチャート: 判断 589"/>
        <xdr:cNvSpPr/>
      </xdr:nvSpPr>
      <xdr:spPr>
        <a:xfrm>
          <a:off x="13652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88155</xdr:rowOff>
    </xdr:from>
    <xdr:ext cx="534377" cy="259045"/>
    <xdr:sp macro="" textlink="">
      <xdr:nvSpPr>
        <xdr:cNvPr id="591" name="テキスト ボックス 590"/>
        <xdr:cNvSpPr txBox="1"/>
      </xdr:nvSpPr>
      <xdr:spPr>
        <a:xfrm>
          <a:off x="13436111" y="93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85882</xdr:rowOff>
    </xdr:from>
    <xdr:to>
      <xdr:col>67</xdr:col>
      <xdr:colOff>101600</xdr:colOff>
      <xdr:row>57</xdr:row>
      <xdr:rowOff>16032</xdr:rowOff>
    </xdr:to>
    <xdr:sp macro="" textlink="">
      <xdr:nvSpPr>
        <xdr:cNvPr id="592" name="フローチャート: 判断 591"/>
        <xdr:cNvSpPr/>
      </xdr:nvSpPr>
      <xdr:spPr>
        <a:xfrm>
          <a:off x="12763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7159</xdr:rowOff>
    </xdr:from>
    <xdr:ext cx="534377" cy="259045"/>
    <xdr:sp macro="" textlink="">
      <xdr:nvSpPr>
        <xdr:cNvPr id="593" name="テキスト ボックス 592"/>
        <xdr:cNvSpPr txBox="1"/>
      </xdr:nvSpPr>
      <xdr:spPr>
        <a:xfrm>
          <a:off x="12547111" y="97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129865</xdr:rowOff>
    </xdr:from>
    <xdr:to>
      <xdr:col>85</xdr:col>
      <xdr:colOff>177800</xdr:colOff>
      <xdr:row>58</xdr:row>
      <xdr:rowOff>60015</xdr:rowOff>
    </xdr:to>
    <xdr:sp macro="" textlink="">
      <xdr:nvSpPr>
        <xdr:cNvPr id="599" name="楕円 598"/>
        <xdr:cNvSpPr/>
      </xdr:nvSpPr>
      <xdr:spPr>
        <a:xfrm>
          <a:off x="16268700" y="990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108292</xdr:rowOff>
    </xdr:from>
    <xdr:ext cx="534377" cy="259045"/>
    <xdr:sp macro="" textlink="">
      <xdr:nvSpPr>
        <xdr:cNvPr id="600" name="教育費該当値テキスト"/>
        <xdr:cNvSpPr txBox="1"/>
      </xdr:nvSpPr>
      <xdr:spPr>
        <a:xfrm>
          <a:off x="16370300" y="988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157709</xdr:rowOff>
    </xdr:from>
    <xdr:to>
      <xdr:col>81</xdr:col>
      <xdr:colOff>101600</xdr:colOff>
      <xdr:row>58</xdr:row>
      <xdr:rowOff>87859</xdr:rowOff>
    </xdr:to>
    <xdr:sp macro="" textlink="">
      <xdr:nvSpPr>
        <xdr:cNvPr id="601" name="楕円 600"/>
        <xdr:cNvSpPr/>
      </xdr:nvSpPr>
      <xdr:spPr>
        <a:xfrm>
          <a:off x="15430500" y="99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78986</xdr:rowOff>
    </xdr:from>
    <xdr:ext cx="534377" cy="259045"/>
    <xdr:sp macro="" textlink="">
      <xdr:nvSpPr>
        <xdr:cNvPr id="602" name="テキスト ボックス 601"/>
        <xdr:cNvSpPr txBox="1"/>
      </xdr:nvSpPr>
      <xdr:spPr>
        <a:xfrm>
          <a:off x="15214111" y="100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88260</xdr:rowOff>
    </xdr:from>
    <xdr:to>
      <xdr:col>76</xdr:col>
      <xdr:colOff>165100</xdr:colOff>
      <xdr:row>58</xdr:row>
      <xdr:rowOff>18410</xdr:rowOff>
    </xdr:to>
    <xdr:sp macro="" textlink="">
      <xdr:nvSpPr>
        <xdr:cNvPr id="603" name="楕円 602"/>
        <xdr:cNvSpPr/>
      </xdr:nvSpPr>
      <xdr:spPr>
        <a:xfrm>
          <a:off x="14541500" y="98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9537</xdr:rowOff>
    </xdr:from>
    <xdr:ext cx="534377" cy="259045"/>
    <xdr:sp macro="" textlink="">
      <xdr:nvSpPr>
        <xdr:cNvPr id="604" name="テキスト ボックス 603"/>
        <xdr:cNvSpPr txBox="1"/>
      </xdr:nvSpPr>
      <xdr:spPr>
        <a:xfrm>
          <a:off x="14325111" y="995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93197</xdr:rowOff>
    </xdr:from>
    <xdr:to>
      <xdr:col>72</xdr:col>
      <xdr:colOff>38100</xdr:colOff>
      <xdr:row>58</xdr:row>
      <xdr:rowOff>23347</xdr:rowOff>
    </xdr:to>
    <xdr:sp macro="" textlink="">
      <xdr:nvSpPr>
        <xdr:cNvPr id="605" name="楕円 604"/>
        <xdr:cNvSpPr/>
      </xdr:nvSpPr>
      <xdr:spPr>
        <a:xfrm>
          <a:off x="13652500" y="986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14474</xdr:rowOff>
    </xdr:from>
    <xdr:ext cx="534377" cy="259045"/>
    <xdr:sp macro="" textlink="">
      <xdr:nvSpPr>
        <xdr:cNvPr id="606" name="テキスト ボックス 605"/>
        <xdr:cNvSpPr txBox="1"/>
      </xdr:nvSpPr>
      <xdr:spPr>
        <a:xfrm>
          <a:off x="13436111" y="995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164429</xdr:rowOff>
    </xdr:from>
    <xdr:to>
      <xdr:col>67</xdr:col>
      <xdr:colOff>101600</xdr:colOff>
      <xdr:row>56</xdr:row>
      <xdr:rowOff>94579</xdr:rowOff>
    </xdr:to>
    <xdr:sp macro="" textlink="">
      <xdr:nvSpPr>
        <xdr:cNvPr id="607" name="楕円 606"/>
        <xdr:cNvSpPr/>
      </xdr:nvSpPr>
      <xdr:spPr>
        <a:xfrm>
          <a:off x="12763500" y="95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111106</xdr:rowOff>
    </xdr:from>
    <xdr:ext cx="534377" cy="259045"/>
    <xdr:sp macro="" textlink="">
      <xdr:nvSpPr>
        <xdr:cNvPr id="608" name="テキスト ボックス 607"/>
        <xdr:cNvSpPr txBox="1"/>
      </xdr:nvSpPr>
      <xdr:spPr>
        <a:xfrm>
          <a:off x="12547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90094</xdr:rowOff>
    </xdr:from>
    <xdr:to>
      <xdr:col>85</xdr:col>
      <xdr:colOff>127000</xdr:colOff>
      <xdr:row>79</xdr:row>
      <xdr:rowOff>98879</xdr:rowOff>
    </xdr:to>
    <xdr:cxnSp macro="">
      <xdr:nvCxnSpPr>
        <xdr:cNvPr id="639" name="直線コネクタ 638"/>
        <xdr:cNvCxnSpPr/>
      </xdr:nvCxnSpPr>
      <xdr:spPr>
        <a:xfrm flipV="1">
          <a:off x="15481300" y="13634644"/>
          <a:ext cx="8382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2" name="直線コネクタ 64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5" name="直線コネクタ 64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8" name="直線コネクタ 64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158525</xdr:rowOff>
    </xdr:from>
    <xdr:to>
      <xdr:col>72</xdr:col>
      <xdr:colOff>38100</xdr:colOff>
      <xdr:row>79</xdr:row>
      <xdr:rowOff>88675</xdr:rowOff>
    </xdr:to>
    <xdr:sp macro="" textlink="">
      <xdr:nvSpPr>
        <xdr:cNvPr id="649" name="フローチャート: 判断 648"/>
        <xdr:cNvSpPr/>
      </xdr:nvSpPr>
      <xdr:spPr>
        <a:xfrm>
          <a:off x="13652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105202</xdr:rowOff>
    </xdr:from>
    <xdr:ext cx="469744" cy="259045"/>
    <xdr:sp macro="" textlink="">
      <xdr:nvSpPr>
        <xdr:cNvPr id="650" name="テキスト ボックス 649"/>
        <xdr:cNvSpPr txBox="1"/>
      </xdr:nvSpPr>
      <xdr:spPr>
        <a:xfrm>
          <a:off x="13468428"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115450</xdr:rowOff>
    </xdr:from>
    <xdr:to>
      <xdr:col>67</xdr:col>
      <xdr:colOff>101600</xdr:colOff>
      <xdr:row>79</xdr:row>
      <xdr:rowOff>45600</xdr:rowOff>
    </xdr:to>
    <xdr:sp macro="" textlink="">
      <xdr:nvSpPr>
        <xdr:cNvPr id="651" name="フローチャート: 判断 650"/>
        <xdr:cNvSpPr/>
      </xdr:nvSpPr>
      <xdr:spPr>
        <a:xfrm>
          <a:off x="12763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62127</xdr:rowOff>
    </xdr:from>
    <xdr:ext cx="469744" cy="259045"/>
    <xdr:sp macro="" textlink="">
      <xdr:nvSpPr>
        <xdr:cNvPr id="652" name="テキスト ボックス 651"/>
        <xdr:cNvSpPr txBox="1"/>
      </xdr:nvSpPr>
      <xdr:spPr>
        <a:xfrm>
          <a:off x="12579428"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39294</xdr:rowOff>
    </xdr:from>
    <xdr:to>
      <xdr:col>85</xdr:col>
      <xdr:colOff>177800</xdr:colOff>
      <xdr:row>79</xdr:row>
      <xdr:rowOff>140894</xdr:rowOff>
    </xdr:to>
    <xdr:sp macro="" textlink="">
      <xdr:nvSpPr>
        <xdr:cNvPr id="658" name="楕円 657"/>
        <xdr:cNvSpPr/>
      </xdr:nvSpPr>
      <xdr:spPr>
        <a:xfrm>
          <a:off x="16268700" y="135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378565" cy="259045"/>
    <xdr:sp macro="" textlink="">
      <xdr:nvSpPr>
        <xdr:cNvPr id="659" name="災害復旧費該当値テキスト"/>
        <xdr:cNvSpPr txBox="1"/>
      </xdr:nvSpPr>
      <xdr:spPr>
        <a:xfrm>
          <a:off x="16370300" y="13526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2" name="楕円 66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3" name="テキスト ボックス 66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4" name="楕円 66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5" name="テキスト ボックス 664"/>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35001</xdr:rowOff>
    </xdr:from>
    <xdr:to>
      <xdr:col>85</xdr:col>
      <xdr:colOff>127000</xdr:colOff>
      <xdr:row>97</xdr:row>
      <xdr:rowOff>35688</xdr:rowOff>
    </xdr:to>
    <xdr:cxnSp macro="">
      <xdr:nvCxnSpPr>
        <xdr:cNvPr id="699" name="直線コネクタ 698"/>
        <xdr:cNvCxnSpPr/>
      </xdr:nvCxnSpPr>
      <xdr:spPr>
        <a:xfrm>
          <a:off x="15481300" y="16665651"/>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32421</xdr:rowOff>
    </xdr:from>
    <xdr:to>
      <xdr:col>81</xdr:col>
      <xdr:colOff>50800</xdr:colOff>
      <xdr:row>97</xdr:row>
      <xdr:rowOff>35001</xdr:rowOff>
    </xdr:to>
    <xdr:cxnSp macro="">
      <xdr:nvCxnSpPr>
        <xdr:cNvPr id="702" name="直線コネクタ 701"/>
        <xdr:cNvCxnSpPr/>
      </xdr:nvCxnSpPr>
      <xdr:spPr>
        <a:xfrm>
          <a:off x="14592300" y="16663071"/>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1919</xdr:rowOff>
    </xdr:from>
    <xdr:to>
      <xdr:col>76</xdr:col>
      <xdr:colOff>114300</xdr:colOff>
      <xdr:row>97</xdr:row>
      <xdr:rowOff>32421</xdr:rowOff>
    </xdr:to>
    <xdr:cxnSp macro="">
      <xdr:nvCxnSpPr>
        <xdr:cNvPr id="705" name="直線コネクタ 704"/>
        <xdr:cNvCxnSpPr/>
      </xdr:nvCxnSpPr>
      <xdr:spPr>
        <a:xfrm>
          <a:off x="13703300" y="16632569"/>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7" name="テキスト ボックス 706"/>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129347</xdr:rowOff>
    </xdr:from>
    <xdr:to>
      <xdr:col>71</xdr:col>
      <xdr:colOff>177800</xdr:colOff>
      <xdr:row>97</xdr:row>
      <xdr:rowOff>1919</xdr:rowOff>
    </xdr:to>
    <xdr:cxnSp macro="">
      <xdr:nvCxnSpPr>
        <xdr:cNvPr id="708" name="直線コネクタ 707"/>
        <xdr:cNvCxnSpPr/>
      </xdr:nvCxnSpPr>
      <xdr:spPr>
        <a:xfrm>
          <a:off x="12814300" y="16588547"/>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6310</xdr:rowOff>
    </xdr:from>
    <xdr:to>
      <xdr:col>72</xdr:col>
      <xdr:colOff>38100</xdr:colOff>
      <xdr:row>95</xdr:row>
      <xdr:rowOff>107910</xdr:rowOff>
    </xdr:to>
    <xdr:sp macro="" textlink="">
      <xdr:nvSpPr>
        <xdr:cNvPr id="709" name="フローチャート: 判断 708"/>
        <xdr:cNvSpPr/>
      </xdr:nvSpPr>
      <xdr:spPr>
        <a:xfrm>
          <a:off x="13652500" y="162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124437</xdr:rowOff>
    </xdr:from>
    <xdr:ext cx="534377" cy="259045"/>
    <xdr:sp macro="" textlink="">
      <xdr:nvSpPr>
        <xdr:cNvPr id="710" name="テキスト ボックス 709"/>
        <xdr:cNvSpPr txBox="1"/>
      </xdr:nvSpPr>
      <xdr:spPr>
        <a:xfrm>
          <a:off x="13436111" y="160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148859</xdr:rowOff>
    </xdr:from>
    <xdr:to>
      <xdr:col>67</xdr:col>
      <xdr:colOff>101600</xdr:colOff>
      <xdr:row>95</xdr:row>
      <xdr:rowOff>79009</xdr:rowOff>
    </xdr:to>
    <xdr:sp macro="" textlink="">
      <xdr:nvSpPr>
        <xdr:cNvPr id="711" name="フローチャート: 判断 710"/>
        <xdr:cNvSpPr/>
      </xdr:nvSpPr>
      <xdr:spPr>
        <a:xfrm>
          <a:off x="12763500" y="1626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95536</xdr:rowOff>
    </xdr:from>
    <xdr:ext cx="534377" cy="259045"/>
    <xdr:sp macro="" textlink="">
      <xdr:nvSpPr>
        <xdr:cNvPr id="712" name="テキスト ボックス 711"/>
        <xdr:cNvSpPr txBox="1"/>
      </xdr:nvSpPr>
      <xdr:spPr>
        <a:xfrm>
          <a:off x="12547111" y="1604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156338</xdr:rowOff>
    </xdr:from>
    <xdr:to>
      <xdr:col>85</xdr:col>
      <xdr:colOff>177800</xdr:colOff>
      <xdr:row>97</xdr:row>
      <xdr:rowOff>86488</xdr:rowOff>
    </xdr:to>
    <xdr:sp macro="" textlink="">
      <xdr:nvSpPr>
        <xdr:cNvPr id="718" name="楕円 717"/>
        <xdr:cNvSpPr/>
      </xdr:nvSpPr>
      <xdr:spPr>
        <a:xfrm>
          <a:off x="16268700" y="166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134765</xdr:rowOff>
    </xdr:from>
    <xdr:ext cx="534377" cy="259045"/>
    <xdr:sp macro="" textlink="">
      <xdr:nvSpPr>
        <xdr:cNvPr id="719" name="公債費該当値テキスト"/>
        <xdr:cNvSpPr txBox="1"/>
      </xdr:nvSpPr>
      <xdr:spPr>
        <a:xfrm>
          <a:off x="16370300" y="1659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155651</xdr:rowOff>
    </xdr:from>
    <xdr:to>
      <xdr:col>81</xdr:col>
      <xdr:colOff>101600</xdr:colOff>
      <xdr:row>97</xdr:row>
      <xdr:rowOff>85801</xdr:rowOff>
    </xdr:to>
    <xdr:sp macro="" textlink="">
      <xdr:nvSpPr>
        <xdr:cNvPr id="720" name="楕円 719"/>
        <xdr:cNvSpPr/>
      </xdr:nvSpPr>
      <xdr:spPr>
        <a:xfrm>
          <a:off x="15430500" y="166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76928</xdr:rowOff>
    </xdr:from>
    <xdr:ext cx="534377" cy="259045"/>
    <xdr:sp macro="" textlink="">
      <xdr:nvSpPr>
        <xdr:cNvPr id="721" name="テキスト ボックス 720"/>
        <xdr:cNvSpPr txBox="1"/>
      </xdr:nvSpPr>
      <xdr:spPr>
        <a:xfrm>
          <a:off x="15214111" y="167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153071</xdr:rowOff>
    </xdr:from>
    <xdr:to>
      <xdr:col>76</xdr:col>
      <xdr:colOff>165100</xdr:colOff>
      <xdr:row>97</xdr:row>
      <xdr:rowOff>83221</xdr:rowOff>
    </xdr:to>
    <xdr:sp macro="" textlink="">
      <xdr:nvSpPr>
        <xdr:cNvPr id="722" name="楕円 721"/>
        <xdr:cNvSpPr/>
      </xdr:nvSpPr>
      <xdr:spPr>
        <a:xfrm>
          <a:off x="14541500" y="1661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74348</xdr:rowOff>
    </xdr:from>
    <xdr:ext cx="534377" cy="259045"/>
    <xdr:sp macro="" textlink="">
      <xdr:nvSpPr>
        <xdr:cNvPr id="723" name="テキスト ボックス 722"/>
        <xdr:cNvSpPr txBox="1"/>
      </xdr:nvSpPr>
      <xdr:spPr>
        <a:xfrm>
          <a:off x="14325111" y="1670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122569</xdr:rowOff>
    </xdr:from>
    <xdr:to>
      <xdr:col>72</xdr:col>
      <xdr:colOff>38100</xdr:colOff>
      <xdr:row>97</xdr:row>
      <xdr:rowOff>52719</xdr:rowOff>
    </xdr:to>
    <xdr:sp macro="" textlink="">
      <xdr:nvSpPr>
        <xdr:cNvPr id="724" name="楕円 723"/>
        <xdr:cNvSpPr/>
      </xdr:nvSpPr>
      <xdr:spPr>
        <a:xfrm>
          <a:off x="13652500" y="165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43846</xdr:rowOff>
    </xdr:from>
    <xdr:ext cx="534377" cy="259045"/>
    <xdr:sp macro="" textlink="">
      <xdr:nvSpPr>
        <xdr:cNvPr id="725" name="テキスト ボックス 724"/>
        <xdr:cNvSpPr txBox="1"/>
      </xdr:nvSpPr>
      <xdr:spPr>
        <a:xfrm>
          <a:off x="13436111" y="1667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78547</xdr:rowOff>
    </xdr:from>
    <xdr:to>
      <xdr:col>67</xdr:col>
      <xdr:colOff>101600</xdr:colOff>
      <xdr:row>97</xdr:row>
      <xdr:rowOff>8697</xdr:rowOff>
    </xdr:to>
    <xdr:sp macro="" textlink="">
      <xdr:nvSpPr>
        <xdr:cNvPr id="726" name="楕円 725"/>
        <xdr:cNvSpPr/>
      </xdr:nvSpPr>
      <xdr:spPr>
        <a:xfrm>
          <a:off x="12763500" y="1653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171274</xdr:rowOff>
    </xdr:from>
    <xdr:ext cx="534377" cy="259045"/>
    <xdr:sp macro="" textlink="">
      <xdr:nvSpPr>
        <xdr:cNvPr id="727" name="テキスト ボックス 726"/>
        <xdr:cNvSpPr txBox="1"/>
      </xdr:nvSpPr>
      <xdr:spPr>
        <a:xfrm>
          <a:off x="12547111" y="16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115760</xdr:rowOff>
    </xdr:from>
    <xdr:to>
      <xdr:col>102</xdr:col>
      <xdr:colOff>165100</xdr:colOff>
      <xdr:row>39</xdr:row>
      <xdr:rowOff>45910</xdr:rowOff>
    </xdr:to>
    <xdr:sp macro="" textlink="">
      <xdr:nvSpPr>
        <xdr:cNvPr id="766" name="フローチャート: 判断 765"/>
        <xdr:cNvSpPr/>
      </xdr:nvSpPr>
      <xdr:spPr>
        <a:xfrm>
          <a:off x="19494500" y="663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62437</xdr:rowOff>
    </xdr:from>
    <xdr:ext cx="378565" cy="259045"/>
    <xdr:sp macro="" textlink="">
      <xdr:nvSpPr>
        <xdr:cNvPr id="767" name="テキスト ボックス 766"/>
        <xdr:cNvSpPr txBox="1"/>
      </xdr:nvSpPr>
      <xdr:spPr>
        <a:xfrm>
          <a:off x="19356017" y="640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68" name="フローチャート: 判断 767"/>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69" name="テキスト ボックス 768"/>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歳出決算総額の</a:t>
          </a:r>
          <a:r>
            <a:rPr kumimoji="1" lang="en-US" altLang="ja-JP" sz="1100">
              <a:solidFill>
                <a:schemeClr val="dk1"/>
              </a:solidFill>
              <a:effectLst/>
              <a:latin typeface="+mn-lt"/>
              <a:ea typeface="+mn-ea"/>
              <a:cs typeface="+mn-cs"/>
            </a:rPr>
            <a:t>51.5</a:t>
          </a:r>
          <a:r>
            <a:rPr kumimoji="1" lang="ja-JP" altLang="ja-JP" sz="1100">
              <a:solidFill>
                <a:schemeClr val="dk1"/>
              </a:solidFill>
              <a:effectLst/>
              <a:latin typeface="+mn-lt"/>
              <a:ea typeface="+mn-ea"/>
              <a:cs typeface="+mn-cs"/>
            </a:rPr>
            <a:t>％を占める民生費は増加傾向にあり、住民一人当たり</a:t>
          </a:r>
          <a:r>
            <a:rPr kumimoji="1" lang="en-US" altLang="ja-JP" sz="1100">
              <a:solidFill>
                <a:schemeClr val="dk1"/>
              </a:solidFill>
              <a:effectLst/>
              <a:latin typeface="+mn-lt"/>
              <a:ea typeface="+mn-ea"/>
              <a:cs typeface="+mn-cs"/>
            </a:rPr>
            <a:t>174,364</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年度と比較し、</a:t>
          </a:r>
          <a:r>
            <a:rPr kumimoji="1" lang="ja-JP" altLang="ja-JP" sz="1100">
              <a:solidFill>
                <a:schemeClr val="dk1"/>
              </a:solidFill>
              <a:effectLst/>
              <a:latin typeface="+mn-lt"/>
              <a:ea typeface="+mn-ea"/>
              <a:cs typeface="+mn-cs"/>
            </a:rPr>
            <a:t>民生費のうち社会福祉費が</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％、老人福祉費が</a:t>
          </a:r>
          <a:r>
            <a:rPr kumimoji="1" lang="en-US" altLang="ja-JP" sz="1100">
              <a:solidFill>
                <a:schemeClr val="dk1"/>
              </a:solidFill>
              <a:effectLst/>
              <a:latin typeface="+mn-lt"/>
              <a:ea typeface="+mn-ea"/>
              <a:cs typeface="+mn-cs"/>
            </a:rPr>
            <a:t>24.4%</a:t>
          </a:r>
          <a:r>
            <a:rPr kumimoji="1" lang="ja-JP" altLang="ja-JP" sz="1100">
              <a:solidFill>
                <a:schemeClr val="dk1"/>
              </a:solidFill>
              <a:effectLst/>
              <a:latin typeface="+mn-lt"/>
              <a:ea typeface="+mn-ea"/>
              <a:cs typeface="+mn-cs"/>
            </a:rPr>
            <a:t>、児童福祉費が</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％それぞれ増加している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介護保険施設や保育所等の整備促進を図ったことに</a:t>
          </a:r>
          <a:r>
            <a:rPr kumimoji="1" lang="ja-JP" altLang="ja-JP" sz="1100">
              <a:solidFill>
                <a:schemeClr val="dk1"/>
              </a:solidFill>
              <a:effectLst/>
              <a:latin typeface="+mn-lt"/>
              <a:ea typeface="+mn-ea"/>
              <a:cs typeface="+mn-cs"/>
            </a:rPr>
            <a:t>よるものである。</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土木費は、八王子西インターチェンジ関連整備の事業進捗等により、</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32,007</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教育費は、横ばいの傾向を示し、平成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32,854</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年度の実質収支</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35.3</a:t>
          </a:r>
          <a:r>
            <a:rPr kumimoji="1" lang="ja-JP" altLang="ja-JP" sz="1100">
              <a:solidFill>
                <a:schemeClr val="dk1"/>
              </a:solidFill>
              <a:effectLst/>
              <a:latin typeface="+mn-lt"/>
              <a:ea typeface="+mn-ea"/>
              <a:cs typeface="+mn-cs"/>
            </a:rPr>
            <a:t>億円の黒字になったが、これは、歳入において、</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連続で市税収入率を更新し、当初予算額を上回る収入額を確保したこと、また、歳出において、効果・効率的な事務執行による時間外勤務削減や契約差金執行禁止などによる執行抑制に徹底的に取り組んだことによるものである。</a:t>
          </a:r>
          <a:endParaRPr lang="ja-JP" altLang="ja-JP" sz="1400">
            <a:effectLst/>
          </a:endParaRPr>
        </a:p>
        <a:p>
          <a:r>
            <a:rPr kumimoji="1" lang="ja-JP" altLang="ja-JP" sz="1100">
              <a:solidFill>
                <a:schemeClr val="dk1"/>
              </a:solidFill>
              <a:effectLst/>
              <a:latin typeface="+mn-lt"/>
              <a:ea typeface="+mn-ea"/>
              <a:cs typeface="+mn-cs"/>
            </a:rPr>
            <a:t>　財政調整基金については、</a:t>
          </a:r>
          <a:r>
            <a:rPr kumimoji="1" lang="ja-JP" altLang="en-US" sz="1100">
              <a:solidFill>
                <a:schemeClr val="dk1"/>
              </a:solidFill>
              <a:effectLst/>
              <a:latin typeface="+mn-lt"/>
              <a:ea typeface="+mn-ea"/>
              <a:cs typeface="+mn-cs"/>
            </a:rPr>
            <a:t>適切な財源確保と歳出の精査により取崩し額を抑制したことから、標準財政規模比は前年比</a:t>
          </a:r>
          <a:r>
            <a:rPr kumimoji="1" lang="en-US" altLang="ja-JP" sz="1100">
              <a:solidFill>
                <a:schemeClr val="dk1"/>
              </a:solidFill>
              <a:effectLst/>
              <a:latin typeface="+mn-lt"/>
              <a:ea typeface="+mn-ea"/>
              <a:cs typeface="+mn-cs"/>
            </a:rPr>
            <a:t>0.84</a:t>
          </a:r>
          <a:r>
            <a:rPr kumimoji="1" lang="ja-JP" altLang="en-US"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10.66%</a:t>
          </a:r>
          <a:r>
            <a:rPr kumimoji="1" lang="ja-JP" altLang="en-US" sz="1100">
              <a:solidFill>
                <a:schemeClr val="dk1"/>
              </a:solidFill>
              <a:effectLst/>
              <a:latin typeface="+mn-lt"/>
              <a:ea typeface="+mn-ea"/>
              <a:cs typeface="+mn-cs"/>
            </a:rPr>
            <a:t>になった。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平成</a:t>
          </a:r>
          <a:r>
            <a:rPr kumimoji="1" lang="en-US" altLang="ja-JP" sz="1600">
              <a:solidFill>
                <a:schemeClr val="dk1"/>
              </a:solidFill>
              <a:effectLst/>
              <a:latin typeface="+mn-lt"/>
              <a:ea typeface="+mn-ea"/>
              <a:cs typeface="+mn-cs"/>
            </a:rPr>
            <a:t>29</a:t>
          </a:r>
          <a:r>
            <a:rPr kumimoji="1" lang="ja-JP" altLang="ja-JP" sz="1600">
              <a:solidFill>
                <a:schemeClr val="dk1"/>
              </a:solidFill>
              <a:effectLst/>
              <a:latin typeface="+mn-lt"/>
              <a:ea typeface="+mn-ea"/>
              <a:cs typeface="+mn-cs"/>
            </a:rPr>
            <a:t>年度は、分母となる標準財政規模について、前年度に比べ</a:t>
          </a:r>
          <a:r>
            <a:rPr kumimoji="1" lang="en-US" altLang="ja-JP" sz="1600">
              <a:solidFill>
                <a:schemeClr val="dk1"/>
              </a:solidFill>
              <a:effectLst/>
              <a:latin typeface="+mn-lt"/>
              <a:ea typeface="+mn-ea"/>
              <a:cs typeface="+mn-cs"/>
            </a:rPr>
            <a:t>8.5</a:t>
          </a:r>
          <a:r>
            <a:rPr kumimoji="1" lang="ja-JP" altLang="ja-JP" sz="1600">
              <a:solidFill>
                <a:schemeClr val="dk1"/>
              </a:solidFill>
              <a:effectLst/>
              <a:latin typeface="+mn-lt"/>
              <a:ea typeface="+mn-ea"/>
              <a:cs typeface="+mn-cs"/>
            </a:rPr>
            <a:t>億円、</a:t>
          </a:r>
          <a:r>
            <a:rPr kumimoji="1" lang="en-US" altLang="ja-JP" sz="1600">
              <a:solidFill>
                <a:schemeClr val="dk1"/>
              </a:solidFill>
              <a:effectLst/>
              <a:latin typeface="+mn-lt"/>
              <a:ea typeface="+mn-ea"/>
              <a:cs typeface="+mn-cs"/>
            </a:rPr>
            <a:t>0.8</a:t>
          </a:r>
          <a:r>
            <a:rPr kumimoji="1" lang="ja-JP" altLang="ja-JP" sz="1600">
              <a:solidFill>
                <a:schemeClr val="dk1"/>
              </a:solidFill>
              <a:effectLst/>
              <a:latin typeface="+mn-lt"/>
              <a:ea typeface="+mn-ea"/>
              <a:cs typeface="+mn-cs"/>
            </a:rPr>
            <a:t>％の減となった。一般会計、特別会計ともに継続して赤字は発生していない。</a:t>
          </a:r>
          <a:endParaRPr lang="ja-JP" altLang="ja-JP" sz="1600">
            <a:effectLst/>
          </a:endParaRPr>
        </a:p>
        <a:p>
          <a:r>
            <a:rPr kumimoji="1" lang="ja-JP" altLang="ja-JP" sz="1600">
              <a:solidFill>
                <a:schemeClr val="dk1"/>
              </a:solidFill>
              <a:effectLst/>
              <a:latin typeface="+mn-lt"/>
              <a:ea typeface="+mn-ea"/>
              <a:cs typeface="+mn-cs"/>
            </a:rPr>
            <a:t>　一般会計から</a:t>
          </a:r>
          <a:r>
            <a:rPr kumimoji="1" lang="ja-JP" altLang="en-US" sz="1600">
              <a:solidFill>
                <a:schemeClr val="dk1"/>
              </a:solidFill>
              <a:effectLst/>
              <a:latin typeface="+mn-lt"/>
              <a:ea typeface="+mn-ea"/>
              <a:cs typeface="+mn-cs"/>
            </a:rPr>
            <a:t>特別会計への</a:t>
          </a:r>
          <a:r>
            <a:rPr kumimoji="1" lang="ja-JP" altLang="ja-JP" sz="1600">
              <a:solidFill>
                <a:schemeClr val="dk1"/>
              </a:solidFill>
              <a:effectLst/>
              <a:latin typeface="+mn-lt"/>
              <a:ea typeface="+mn-ea"/>
              <a:cs typeface="+mn-cs"/>
            </a:rPr>
            <a:t>繰</a:t>
          </a:r>
          <a:r>
            <a:rPr kumimoji="1" lang="ja-JP" altLang="en-US" sz="1600">
              <a:solidFill>
                <a:schemeClr val="dk1"/>
              </a:solidFill>
              <a:effectLst/>
              <a:latin typeface="+mn-lt"/>
              <a:ea typeface="+mn-ea"/>
              <a:cs typeface="+mn-cs"/>
            </a:rPr>
            <a:t>出</a:t>
          </a:r>
          <a:r>
            <a:rPr kumimoji="1" lang="ja-JP" altLang="ja-JP" sz="1600">
              <a:solidFill>
                <a:schemeClr val="dk1"/>
              </a:solidFill>
              <a:effectLst/>
              <a:latin typeface="+mn-lt"/>
              <a:ea typeface="+mn-ea"/>
              <a:cs typeface="+mn-cs"/>
            </a:rPr>
            <a:t>金は、今後、国民健康保険事業特別会計が</a:t>
          </a:r>
          <a:r>
            <a:rPr kumimoji="1" lang="ja-JP" altLang="en-US" sz="1600">
              <a:solidFill>
                <a:schemeClr val="dk1"/>
              </a:solidFill>
              <a:effectLst/>
              <a:latin typeface="+mn-lt"/>
              <a:ea typeface="+mn-ea"/>
              <a:cs typeface="+mn-cs"/>
            </a:rPr>
            <a:t>広域化と</a:t>
          </a:r>
          <a:r>
            <a:rPr kumimoji="1" lang="ja-JP" altLang="ja-JP" sz="1600">
              <a:solidFill>
                <a:schemeClr val="dk1"/>
              </a:solidFill>
              <a:effectLst/>
              <a:latin typeface="+mn-lt"/>
              <a:ea typeface="+mn-ea"/>
              <a:cs typeface="+mn-cs"/>
            </a:rPr>
            <a:t>被保険者数の減に伴い減額で推移すると見込む一方、介護保険特別会計や後期高齢者医療特別会計は、被保険者数の増により増額で推移するものと見込んでいる。</a:t>
          </a:r>
          <a:endParaRPr lang="ja-JP" altLang="ja-JP" sz="1600">
            <a:effectLst/>
          </a:endParaRPr>
        </a:p>
        <a:p>
          <a:r>
            <a:rPr kumimoji="1" lang="ja-JP" altLang="ja-JP" sz="1600">
              <a:solidFill>
                <a:schemeClr val="dk1"/>
              </a:solidFill>
              <a:effectLst/>
              <a:latin typeface="+mn-lt"/>
              <a:ea typeface="+mn-ea"/>
              <a:cs typeface="+mn-cs"/>
            </a:rPr>
            <a:t>　一般会計において</a:t>
          </a:r>
          <a:r>
            <a:rPr kumimoji="1" lang="ja-JP" altLang="en-US" sz="1600">
              <a:solidFill>
                <a:schemeClr val="dk1"/>
              </a:solidFill>
              <a:effectLst/>
              <a:latin typeface="+mn-lt"/>
              <a:ea typeface="+mn-ea"/>
              <a:cs typeface="+mn-cs"/>
            </a:rPr>
            <a:t>は、保育所及び学童保育所の整備により</a:t>
          </a:r>
          <a:r>
            <a:rPr kumimoji="1" lang="ja-JP" altLang="ja-JP" sz="1600">
              <a:solidFill>
                <a:schemeClr val="dk1"/>
              </a:solidFill>
              <a:effectLst/>
              <a:latin typeface="+mn-lt"/>
              <a:ea typeface="+mn-ea"/>
              <a:cs typeface="+mn-cs"/>
            </a:rPr>
            <a:t>扶助費が今後も増額で推移</a:t>
          </a:r>
          <a:r>
            <a:rPr kumimoji="1" lang="ja-JP" altLang="en-US" sz="1600">
              <a:solidFill>
                <a:schemeClr val="dk1"/>
              </a:solidFill>
              <a:effectLst/>
              <a:latin typeface="+mn-lt"/>
              <a:ea typeface="+mn-ea"/>
              <a:cs typeface="+mn-cs"/>
            </a:rPr>
            <a:t>することが</a:t>
          </a:r>
          <a:r>
            <a:rPr kumimoji="1" lang="ja-JP" altLang="ja-JP" sz="1600">
              <a:solidFill>
                <a:schemeClr val="dk1"/>
              </a:solidFill>
              <a:effectLst/>
              <a:latin typeface="+mn-lt"/>
              <a:ea typeface="+mn-ea"/>
              <a:cs typeface="+mn-cs"/>
            </a:rPr>
            <a:t>見込</a:t>
          </a:r>
          <a:r>
            <a:rPr kumimoji="1" lang="ja-JP" altLang="en-US" sz="1600">
              <a:solidFill>
                <a:schemeClr val="dk1"/>
              </a:solidFill>
              <a:effectLst/>
              <a:latin typeface="+mn-lt"/>
              <a:ea typeface="+mn-ea"/>
              <a:cs typeface="+mn-cs"/>
            </a:rPr>
            <a:t>まれる。</a:t>
          </a:r>
          <a:r>
            <a:rPr kumimoji="1" lang="ja-JP" altLang="ja-JP" sz="1600">
              <a:solidFill>
                <a:schemeClr val="dk1"/>
              </a:solidFill>
              <a:effectLst/>
              <a:latin typeface="+mn-lt"/>
              <a:ea typeface="+mn-ea"/>
              <a:cs typeface="+mn-cs"/>
            </a:rPr>
            <a:t>将来の財政負担に備え、効果・効率的な事務執行に努め、歳入の確実な確保はもとより、</a:t>
          </a:r>
          <a:r>
            <a:rPr kumimoji="1" lang="ja-JP" altLang="en-US" sz="1600">
              <a:solidFill>
                <a:schemeClr val="dk1"/>
              </a:solidFill>
              <a:effectLst/>
              <a:latin typeface="+mn-lt"/>
              <a:ea typeface="+mn-ea"/>
              <a:cs typeface="+mn-cs"/>
            </a:rPr>
            <a:t>更なる</a:t>
          </a:r>
          <a:r>
            <a:rPr kumimoji="1" lang="ja-JP" altLang="ja-JP" sz="1600">
              <a:solidFill>
                <a:schemeClr val="dk1"/>
              </a:solidFill>
              <a:effectLst/>
              <a:latin typeface="+mn-lt"/>
              <a:ea typeface="+mn-ea"/>
              <a:cs typeface="+mn-cs"/>
            </a:rPr>
            <a:t>収入確保に取り組んでいくことで財源を捻出</a:t>
          </a:r>
          <a:r>
            <a:rPr kumimoji="1" lang="ja-JP" altLang="en-US" sz="1600">
              <a:solidFill>
                <a:schemeClr val="dk1"/>
              </a:solidFill>
              <a:effectLst/>
              <a:latin typeface="+mn-lt"/>
              <a:ea typeface="+mn-ea"/>
              <a:cs typeface="+mn-cs"/>
            </a:rPr>
            <a:t>するとともに</a:t>
          </a:r>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中期財政計画に基づく財政運営により</a:t>
          </a:r>
          <a:r>
            <a:rPr kumimoji="1" lang="ja-JP" altLang="ja-JP" sz="1600">
              <a:solidFill>
                <a:schemeClr val="dk1"/>
              </a:solidFill>
              <a:effectLst/>
              <a:latin typeface="+mn-lt"/>
              <a:ea typeface="+mn-ea"/>
              <a:cs typeface="+mn-cs"/>
            </a:rPr>
            <a:t>健全性を維持する。</a:t>
          </a:r>
          <a:endParaRPr lang="ja-JP" altLang="ja-JP" sz="1600">
            <a:effectLst/>
          </a:endParaRPr>
        </a:p>
        <a:p>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0&#12304;&#25552;&#20986;&#29992;&#12305;_132012_&#20843;&#29579;&#23376;&#24066;_201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34474</v>
          </cell>
          <cell r="F3">
            <v>43141</v>
          </cell>
        </row>
        <row r="5">
          <cell r="A5" t="str">
            <v xml:space="preserve"> H26</v>
          </cell>
          <cell r="D5">
            <v>33561</v>
          </cell>
          <cell r="F5">
            <v>45117</v>
          </cell>
        </row>
        <row r="7">
          <cell r="A7" t="str">
            <v xml:space="preserve"> H27</v>
          </cell>
          <cell r="D7">
            <v>28736</v>
          </cell>
          <cell r="F7">
            <v>50880</v>
          </cell>
        </row>
        <row r="9">
          <cell r="A9" t="str">
            <v xml:space="preserve"> H28</v>
          </cell>
          <cell r="D9">
            <v>32503</v>
          </cell>
          <cell r="F9">
            <v>46395</v>
          </cell>
        </row>
        <row r="11">
          <cell r="A11" t="str">
            <v xml:space="preserve"> H29</v>
          </cell>
          <cell r="D11">
            <v>27207</v>
          </cell>
          <cell r="F11">
            <v>48088</v>
          </cell>
        </row>
        <row r="18">
          <cell r="B18" t="str">
            <v>H25</v>
          </cell>
          <cell r="C18" t="str">
            <v>H26</v>
          </cell>
          <cell r="D18" t="str">
            <v>H27</v>
          </cell>
          <cell r="E18" t="str">
            <v>H28</v>
          </cell>
          <cell r="F18" t="str">
            <v>H29</v>
          </cell>
        </row>
        <row r="19">
          <cell r="A19" t="str">
            <v>実質収支額</v>
          </cell>
          <cell r="B19">
            <v>4.49</v>
          </cell>
          <cell r="C19">
            <v>1.82</v>
          </cell>
          <cell r="D19">
            <v>3.76</v>
          </cell>
          <cell r="E19">
            <v>1.83</v>
          </cell>
          <cell r="F19">
            <v>3.29</v>
          </cell>
        </row>
        <row r="20">
          <cell r="A20" t="str">
            <v>財政調整基金残高</v>
          </cell>
          <cell r="B20">
            <v>9</v>
          </cell>
          <cell r="C20">
            <v>9.91</v>
          </cell>
          <cell r="D20">
            <v>9.59</v>
          </cell>
          <cell r="E20">
            <v>11.5</v>
          </cell>
          <cell r="F20">
            <v>10.66</v>
          </cell>
        </row>
        <row r="21">
          <cell r="A21" t="str">
            <v>実質単年度収支</v>
          </cell>
          <cell r="B21">
            <v>0.68</v>
          </cell>
          <cell r="C21">
            <v>-1.75</v>
          </cell>
          <cell r="D21">
            <v>2.0099999999999998</v>
          </cell>
          <cell r="E21">
            <v>0.02</v>
          </cell>
          <cell r="F21">
            <v>0.52</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借入金管理特別会計</v>
          </cell>
          <cell r="B29" t="e">
            <v>#VALUE!</v>
          </cell>
          <cell r="C29" t="e">
            <v>#VALUE!</v>
          </cell>
          <cell r="D29" t="e">
            <v>#VALUE!</v>
          </cell>
          <cell r="E29" t="e">
            <v>#VALUE!</v>
          </cell>
          <cell r="F29" t="e">
            <v>#VALUE!</v>
          </cell>
          <cell r="G29" t="e">
            <v>#VALUE!</v>
          </cell>
          <cell r="H29" t="e">
            <v>#N/A</v>
          </cell>
          <cell r="I29">
            <v>0</v>
          </cell>
          <cell r="J29" t="e">
            <v>#N/A</v>
          </cell>
          <cell r="K29">
            <v>0</v>
          </cell>
        </row>
        <row r="30">
          <cell r="A30" t="str">
            <v>土地取得事業特別会計</v>
          </cell>
          <cell r="B30" t="e">
            <v>#N/A</v>
          </cell>
          <cell r="C30">
            <v>0</v>
          </cell>
          <cell r="D30" t="e">
            <v>#N/A</v>
          </cell>
          <cell r="E30">
            <v>0</v>
          </cell>
          <cell r="F30" t="e">
            <v>#N/A</v>
          </cell>
          <cell r="G30">
            <v>0</v>
          </cell>
          <cell r="H30" t="e">
            <v>#N/A</v>
          </cell>
          <cell r="I30">
            <v>0</v>
          </cell>
          <cell r="J30" t="e">
            <v>#N/A</v>
          </cell>
          <cell r="K30">
            <v>0</v>
          </cell>
        </row>
        <row r="31">
          <cell r="A31" t="str">
            <v>母子・父子福祉資金特別会計</v>
          </cell>
          <cell r="B31" t="e">
            <v>#VALUE!</v>
          </cell>
          <cell r="C31" t="e">
            <v>#VALUE!</v>
          </cell>
          <cell r="D31" t="e">
            <v>#VALUE!</v>
          </cell>
          <cell r="E31" t="e">
            <v>#VALUE!</v>
          </cell>
          <cell r="F31" t="e">
            <v>#N/A</v>
          </cell>
          <cell r="G31">
            <v>0</v>
          </cell>
          <cell r="H31" t="e">
            <v>#N/A</v>
          </cell>
          <cell r="I31">
            <v>0</v>
          </cell>
          <cell r="J31" t="e">
            <v>#N/A</v>
          </cell>
          <cell r="K31">
            <v>0</v>
          </cell>
        </row>
        <row r="32">
          <cell r="A32" t="str">
            <v>後期高齢者医療特別会計</v>
          </cell>
          <cell r="B32" t="e">
            <v>#N/A</v>
          </cell>
          <cell r="C32">
            <v>0.01</v>
          </cell>
          <cell r="D32" t="e">
            <v>#N/A</v>
          </cell>
          <cell r="E32">
            <v>0.03</v>
          </cell>
          <cell r="F32" t="e">
            <v>#N/A</v>
          </cell>
          <cell r="G32">
            <v>0.02</v>
          </cell>
          <cell r="H32" t="e">
            <v>#N/A</v>
          </cell>
          <cell r="I32">
            <v>0.02</v>
          </cell>
          <cell r="J32" t="e">
            <v>#N/A</v>
          </cell>
          <cell r="K32">
            <v>0.01</v>
          </cell>
        </row>
        <row r="33">
          <cell r="A33" t="str">
            <v>下水道事業特別会計</v>
          </cell>
          <cell r="B33" t="e">
            <v>#N/A</v>
          </cell>
          <cell r="C33">
            <v>0.06</v>
          </cell>
          <cell r="D33" t="e">
            <v>#N/A</v>
          </cell>
          <cell r="E33">
            <v>7.0000000000000007E-2</v>
          </cell>
          <cell r="F33" t="e">
            <v>#N/A</v>
          </cell>
          <cell r="G33">
            <v>0.06</v>
          </cell>
          <cell r="H33" t="e">
            <v>#N/A</v>
          </cell>
          <cell r="I33">
            <v>7.0000000000000007E-2</v>
          </cell>
          <cell r="J33" t="e">
            <v>#N/A</v>
          </cell>
          <cell r="K33">
            <v>0.12</v>
          </cell>
        </row>
        <row r="34">
          <cell r="A34" t="str">
            <v>介護保険特別会計</v>
          </cell>
          <cell r="B34" t="e">
            <v>#N/A</v>
          </cell>
          <cell r="C34">
            <v>0.53</v>
          </cell>
          <cell r="D34" t="e">
            <v>#N/A</v>
          </cell>
          <cell r="E34">
            <v>0.45</v>
          </cell>
          <cell r="F34" t="e">
            <v>#N/A</v>
          </cell>
          <cell r="G34">
            <v>0.39</v>
          </cell>
          <cell r="H34" t="e">
            <v>#N/A</v>
          </cell>
          <cell r="I34">
            <v>1.05</v>
          </cell>
          <cell r="J34" t="e">
            <v>#N/A</v>
          </cell>
          <cell r="K34">
            <v>0.93</v>
          </cell>
        </row>
        <row r="35">
          <cell r="A35" t="str">
            <v>国民健康保険事業特別会計</v>
          </cell>
          <cell r="B35" t="e">
            <v>#N/A</v>
          </cell>
          <cell r="C35">
            <v>0.95</v>
          </cell>
          <cell r="D35" t="e">
            <v>#N/A</v>
          </cell>
          <cell r="E35">
            <v>0.89</v>
          </cell>
          <cell r="F35" t="e">
            <v>#N/A</v>
          </cell>
          <cell r="G35">
            <v>1</v>
          </cell>
          <cell r="H35" t="e">
            <v>#N/A</v>
          </cell>
          <cell r="I35">
            <v>1.37</v>
          </cell>
          <cell r="J35" t="e">
            <v>#N/A</v>
          </cell>
          <cell r="K35">
            <v>1.1200000000000001</v>
          </cell>
        </row>
        <row r="36">
          <cell r="A36" t="str">
            <v>一般会計</v>
          </cell>
          <cell r="B36" t="e">
            <v>#N/A</v>
          </cell>
          <cell r="C36">
            <v>4.49</v>
          </cell>
          <cell r="D36" t="e">
            <v>#N/A</v>
          </cell>
          <cell r="E36">
            <v>1.81</v>
          </cell>
          <cell r="F36" t="e">
            <v>#N/A</v>
          </cell>
          <cell r="G36">
            <v>3.76</v>
          </cell>
          <cell r="H36" t="e">
            <v>#N/A</v>
          </cell>
          <cell r="I36">
            <v>1.82</v>
          </cell>
          <cell r="J36" t="e">
            <v>#N/A</v>
          </cell>
          <cell r="K36">
            <v>3.29</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19862</v>
          </cell>
          <cell r="G42">
            <v>19933</v>
          </cell>
          <cell r="J42">
            <v>18945</v>
          </cell>
          <cell r="M42">
            <v>18638</v>
          </cell>
          <cell r="P42">
            <v>18366</v>
          </cell>
        </row>
        <row r="43">
          <cell r="A43" t="str">
            <v>一時借入金の利子</v>
          </cell>
          <cell r="B43">
            <v>4</v>
          </cell>
          <cell r="E43">
            <v>0</v>
          </cell>
          <cell r="H43" t="str">
            <v>-</v>
          </cell>
          <cell r="K43">
            <v>0</v>
          </cell>
          <cell r="N43" t="str">
            <v>-</v>
          </cell>
        </row>
        <row r="44">
          <cell r="A44" t="str">
            <v>債務負担行為に基づく支出額</v>
          </cell>
          <cell r="B44">
            <v>967</v>
          </cell>
          <cell r="E44">
            <v>981</v>
          </cell>
          <cell r="H44">
            <v>1056</v>
          </cell>
          <cell r="K44">
            <v>1057</v>
          </cell>
          <cell r="N44">
            <v>1146</v>
          </cell>
        </row>
        <row r="45">
          <cell r="A45" t="str">
            <v>組合等が起こした地方債の元利償還金に対する負担金等</v>
          </cell>
          <cell r="B45">
            <v>522</v>
          </cell>
          <cell r="E45">
            <v>521</v>
          </cell>
          <cell r="H45">
            <v>467</v>
          </cell>
          <cell r="K45">
            <v>407</v>
          </cell>
          <cell r="N45">
            <v>243</v>
          </cell>
        </row>
        <row r="46">
          <cell r="A46" t="str">
            <v>公営企業債の元利償還金に対する繰入金</v>
          </cell>
          <cell r="B46">
            <v>4213</v>
          </cell>
          <cell r="E46">
            <v>4179</v>
          </cell>
          <cell r="H46">
            <v>4263</v>
          </cell>
          <cell r="K46">
            <v>4053</v>
          </cell>
          <cell r="N46">
            <v>3732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13995</v>
          </cell>
          <cell r="E49">
            <v>13232</v>
          </cell>
          <cell r="H49">
            <v>12706</v>
          </cell>
          <cell r="K49">
            <v>12665</v>
          </cell>
          <cell r="N49">
            <v>12652</v>
          </cell>
        </row>
        <row r="50">
          <cell r="A50" t="str">
            <v>実質公債費比率の分子</v>
          </cell>
          <cell r="B50" t="e">
            <v>#N/A</v>
          </cell>
          <cell r="C50">
            <v>-161</v>
          </cell>
          <cell r="D50" t="e">
            <v>#N/A</v>
          </cell>
          <cell r="E50" t="e">
            <v>#N/A</v>
          </cell>
          <cell r="F50">
            <v>-1020</v>
          </cell>
          <cell r="G50" t="e">
            <v>#N/A</v>
          </cell>
          <cell r="H50" t="e">
            <v>#N/A</v>
          </cell>
          <cell r="I50">
            <v>-453</v>
          </cell>
          <cell r="J50" t="e">
            <v>#N/A</v>
          </cell>
          <cell r="K50" t="e">
            <v>#N/A</v>
          </cell>
          <cell r="L50">
            <v>-456</v>
          </cell>
          <cell r="M50" t="e">
            <v>#N/A</v>
          </cell>
          <cell r="N50" t="e">
            <v>#N/A</v>
          </cell>
          <cell r="O50">
            <v>-593</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133433</v>
          </cell>
          <cell r="G56">
            <v>131279</v>
          </cell>
          <cell r="J56">
            <v>129655</v>
          </cell>
          <cell r="M56">
            <v>126246</v>
          </cell>
          <cell r="P56">
            <v>123379</v>
          </cell>
        </row>
        <row r="57">
          <cell r="A57" t="str">
            <v>充当可能特定歳入</v>
          </cell>
          <cell r="D57">
            <v>52165</v>
          </cell>
          <cell r="G57">
            <v>50680</v>
          </cell>
          <cell r="J57">
            <v>49479</v>
          </cell>
          <cell r="M57">
            <v>46901</v>
          </cell>
          <cell r="P57">
            <v>45141</v>
          </cell>
        </row>
        <row r="58">
          <cell r="A58" t="str">
            <v>充当可能基金</v>
          </cell>
          <cell r="D58">
            <v>18271</v>
          </cell>
          <cell r="G58">
            <v>21055</v>
          </cell>
          <cell r="J58">
            <v>23468</v>
          </cell>
          <cell r="M58">
            <v>26197</v>
          </cell>
          <cell r="P58">
            <v>27171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29067</v>
          </cell>
          <cell r="E62">
            <v>26008</v>
          </cell>
          <cell r="H62">
            <v>24856</v>
          </cell>
          <cell r="K62">
            <v>24056</v>
          </cell>
          <cell r="N62">
            <v>23004</v>
          </cell>
        </row>
        <row r="63">
          <cell r="A63" t="str">
            <v>組合等負担等見込額</v>
          </cell>
          <cell r="B63">
            <v>1783</v>
          </cell>
          <cell r="E63">
            <v>1430</v>
          </cell>
          <cell r="H63">
            <v>1077</v>
          </cell>
          <cell r="K63">
            <v>768</v>
          </cell>
          <cell r="N63">
            <v>531</v>
          </cell>
        </row>
        <row r="64">
          <cell r="A64" t="str">
            <v>公営企業債等繰入見込額</v>
          </cell>
          <cell r="B64">
            <v>39868</v>
          </cell>
          <cell r="E64">
            <v>37403</v>
          </cell>
          <cell r="H64">
            <v>35498</v>
          </cell>
          <cell r="K64">
            <v>33452</v>
          </cell>
          <cell r="N64">
            <v>31721</v>
          </cell>
        </row>
        <row r="65">
          <cell r="A65" t="str">
            <v>債務負担行為に基づく支出予定額</v>
          </cell>
          <cell r="B65">
            <v>14599</v>
          </cell>
          <cell r="E65">
            <v>12968</v>
          </cell>
          <cell r="H65">
            <v>11376</v>
          </cell>
          <cell r="K65">
            <v>10742</v>
          </cell>
          <cell r="N65">
            <v>9258</v>
          </cell>
        </row>
        <row r="66">
          <cell r="A66" t="str">
            <v>一般会計等に係る地方債の現在高</v>
          </cell>
          <cell r="B66">
            <v>128789</v>
          </cell>
          <cell r="E66">
            <v>129662</v>
          </cell>
          <cell r="H66">
            <v>129650</v>
          </cell>
          <cell r="K66">
            <v>130234</v>
          </cell>
          <cell r="N66">
            <v>129037</v>
          </cell>
        </row>
        <row r="67">
          <cell r="A67" t="str">
            <v>将来負担比率の分子</v>
          </cell>
          <cell r="B67" t="e">
            <v>#N/A</v>
          </cell>
          <cell r="C67">
            <v>10237</v>
          </cell>
          <cell r="D67" t="e">
            <v>#N/A</v>
          </cell>
          <cell r="E67" t="e">
            <v>#N/A</v>
          </cell>
          <cell r="F67">
            <v>4456</v>
          </cell>
          <cell r="G67" t="e">
            <v>#N/A</v>
          </cell>
          <cell r="H67" t="e">
            <v>#N/A</v>
          </cell>
          <cell r="I67">
            <v>0</v>
          </cell>
          <cell r="J67" t="e">
            <v>#N/A</v>
          </cell>
          <cell r="K67" t="e">
            <v>#N/A</v>
          </cell>
          <cell r="L67">
            <v>0</v>
          </cell>
          <cell r="M67" t="e">
            <v>#N/A</v>
          </cell>
          <cell r="N67" t="e">
            <v>#N/A</v>
          </cell>
          <cell r="O67">
            <v>0</v>
          </cell>
          <cell r="P67" t="e">
            <v>#N/A</v>
          </cell>
        </row>
        <row r="71">
          <cell r="B71" t="str">
            <v>H27</v>
          </cell>
          <cell r="C71" t="str">
            <v>H28</v>
          </cell>
          <cell r="D71" t="str">
            <v>H29</v>
          </cell>
        </row>
        <row r="72">
          <cell r="A72" t="str">
            <v>財政調整基金</v>
          </cell>
          <cell r="B72">
            <v>10337</v>
          </cell>
          <cell r="C72">
            <v>12438</v>
          </cell>
          <cell r="D72">
            <v>11440</v>
          </cell>
        </row>
        <row r="73">
          <cell r="A73" t="str">
            <v>減債基金</v>
          </cell>
          <cell r="B73">
            <v>4</v>
          </cell>
          <cell r="C73">
            <v>4</v>
          </cell>
          <cell r="D73">
            <v>4</v>
          </cell>
        </row>
        <row r="74">
          <cell r="A74" t="str">
            <v>その他特定目的基金</v>
          </cell>
          <cell r="B74">
            <v>11343</v>
          </cell>
          <cell r="C74">
            <v>11321</v>
          </cell>
          <cell r="D74">
            <v>12428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67</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68</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69</v>
      </c>
      <c r="C3" s="626"/>
      <c r="D3" s="626"/>
      <c r="E3" s="627"/>
      <c r="F3" s="627"/>
      <c r="G3" s="627"/>
      <c r="H3" s="627"/>
      <c r="I3" s="627"/>
      <c r="J3" s="627"/>
      <c r="K3" s="627"/>
      <c r="L3" s="627" t="s">
        <v>70</v>
      </c>
      <c r="M3" s="627"/>
      <c r="N3" s="627"/>
      <c r="O3" s="627"/>
      <c r="P3" s="627"/>
      <c r="Q3" s="627"/>
      <c r="R3" s="630"/>
      <c r="S3" s="630"/>
      <c r="T3" s="630"/>
      <c r="U3" s="630"/>
      <c r="V3" s="631"/>
      <c r="W3" s="524" t="s">
        <v>71</v>
      </c>
      <c r="X3" s="525"/>
      <c r="Y3" s="525"/>
      <c r="Z3" s="525"/>
      <c r="AA3" s="525"/>
      <c r="AB3" s="626"/>
      <c r="AC3" s="630" t="s">
        <v>72</v>
      </c>
      <c r="AD3" s="525"/>
      <c r="AE3" s="525"/>
      <c r="AF3" s="525"/>
      <c r="AG3" s="525"/>
      <c r="AH3" s="525"/>
      <c r="AI3" s="525"/>
      <c r="AJ3" s="525"/>
      <c r="AK3" s="525"/>
      <c r="AL3" s="592"/>
      <c r="AM3" s="524" t="s">
        <v>73</v>
      </c>
      <c r="AN3" s="525"/>
      <c r="AO3" s="525"/>
      <c r="AP3" s="525"/>
      <c r="AQ3" s="525"/>
      <c r="AR3" s="525"/>
      <c r="AS3" s="525"/>
      <c r="AT3" s="525"/>
      <c r="AU3" s="525"/>
      <c r="AV3" s="525"/>
      <c r="AW3" s="525"/>
      <c r="AX3" s="592"/>
      <c r="AY3" s="584" t="s">
        <v>0</v>
      </c>
      <c r="AZ3" s="585"/>
      <c r="BA3" s="585"/>
      <c r="BB3" s="585"/>
      <c r="BC3" s="585"/>
      <c r="BD3" s="585"/>
      <c r="BE3" s="585"/>
      <c r="BF3" s="585"/>
      <c r="BG3" s="585"/>
      <c r="BH3" s="585"/>
      <c r="BI3" s="585"/>
      <c r="BJ3" s="585"/>
      <c r="BK3" s="585"/>
      <c r="BL3" s="585"/>
      <c r="BM3" s="634"/>
      <c r="BN3" s="524" t="s">
        <v>74</v>
      </c>
      <c r="BO3" s="525"/>
      <c r="BP3" s="525"/>
      <c r="BQ3" s="525"/>
      <c r="BR3" s="525"/>
      <c r="BS3" s="525"/>
      <c r="BT3" s="525"/>
      <c r="BU3" s="592"/>
      <c r="BV3" s="524" t="s">
        <v>75</v>
      </c>
      <c r="BW3" s="525"/>
      <c r="BX3" s="525"/>
      <c r="BY3" s="525"/>
      <c r="BZ3" s="525"/>
      <c r="CA3" s="525"/>
      <c r="CB3" s="525"/>
      <c r="CC3" s="592"/>
      <c r="CD3" s="584" t="s">
        <v>0</v>
      </c>
      <c r="CE3" s="585"/>
      <c r="CF3" s="585"/>
      <c r="CG3" s="585"/>
      <c r="CH3" s="585"/>
      <c r="CI3" s="585"/>
      <c r="CJ3" s="585"/>
      <c r="CK3" s="585"/>
      <c r="CL3" s="585"/>
      <c r="CM3" s="585"/>
      <c r="CN3" s="585"/>
      <c r="CO3" s="585"/>
      <c r="CP3" s="585"/>
      <c r="CQ3" s="585"/>
      <c r="CR3" s="585"/>
      <c r="CS3" s="634"/>
      <c r="CT3" s="524" t="s">
        <v>76</v>
      </c>
      <c r="CU3" s="525"/>
      <c r="CV3" s="525"/>
      <c r="CW3" s="525"/>
      <c r="CX3" s="525"/>
      <c r="CY3" s="525"/>
      <c r="CZ3" s="525"/>
      <c r="DA3" s="592"/>
      <c r="DB3" s="524" t="s">
        <v>77</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78</v>
      </c>
      <c r="AZ4" s="438"/>
      <c r="BA4" s="438"/>
      <c r="BB4" s="438"/>
      <c r="BC4" s="438"/>
      <c r="BD4" s="438"/>
      <c r="BE4" s="438"/>
      <c r="BF4" s="438"/>
      <c r="BG4" s="438"/>
      <c r="BH4" s="438"/>
      <c r="BI4" s="438"/>
      <c r="BJ4" s="438"/>
      <c r="BK4" s="438"/>
      <c r="BL4" s="438"/>
      <c r="BM4" s="439"/>
      <c r="BN4" s="440">
        <v>194691523</v>
      </c>
      <c r="BO4" s="441"/>
      <c r="BP4" s="441"/>
      <c r="BQ4" s="441"/>
      <c r="BR4" s="441"/>
      <c r="BS4" s="441"/>
      <c r="BT4" s="441"/>
      <c r="BU4" s="442"/>
      <c r="BV4" s="440">
        <v>195932846</v>
      </c>
      <c r="BW4" s="441"/>
      <c r="BX4" s="441"/>
      <c r="BY4" s="441"/>
      <c r="BZ4" s="441"/>
      <c r="CA4" s="441"/>
      <c r="CB4" s="441"/>
      <c r="CC4" s="442"/>
      <c r="CD4" s="618" t="s">
        <v>79</v>
      </c>
      <c r="CE4" s="619"/>
      <c r="CF4" s="619"/>
      <c r="CG4" s="619"/>
      <c r="CH4" s="619"/>
      <c r="CI4" s="619"/>
      <c r="CJ4" s="619"/>
      <c r="CK4" s="619"/>
      <c r="CL4" s="619"/>
      <c r="CM4" s="619"/>
      <c r="CN4" s="619"/>
      <c r="CO4" s="619"/>
      <c r="CP4" s="619"/>
      <c r="CQ4" s="619"/>
      <c r="CR4" s="619"/>
      <c r="CS4" s="620"/>
      <c r="CT4" s="621">
        <v>3.3</v>
      </c>
      <c r="CU4" s="622"/>
      <c r="CV4" s="622"/>
      <c r="CW4" s="622"/>
      <c r="CX4" s="622"/>
      <c r="CY4" s="622"/>
      <c r="CZ4" s="622"/>
      <c r="DA4" s="623"/>
      <c r="DB4" s="621">
        <v>1.8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80</v>
      </c>
      <c r="AN5" s="419"/>
      <c r="AO5" s="419"/>
      <c r="AP5" s="419"/>
      <c r="AQ5" s="419"/>
      <c r="AR5" s="419"/>
      <c r="AS5" s="419"/>
      <c r="AT5" s="420"/>
      <c r="AU5" s="502" t="s">
        <v>81</v>
      </c>
      <c r="AV5" s="503"/>
      <c r="AW5" s="503"/>
      <c r="AX5" s="503"/>
      <c r="AY5" s="425" t="s">
        <v>82</v>
      </c>
      <c r="AZ5" s="426"/>
      <c r="BA5" s="426"/>
      <c r="BB5" s="426"/>
      <c r="BC5" s="426"/>
      <c r="BD5" s="426"/>
      <c r="BE5" s="426"/>
      <c r="BF5" s="426"/>
      <c r="BG5" s="426"/>
      <c r="BH5" s="426"/>
      <c r="BI5" s="426"/>
      <c r="BJ5" s="426"/>
      <c r="BK5" s="426"/>
      <c r="BL5" s="426"/>
      <c r="BM5" s="427"/>
      <c r="BN5" s="445">
        <v>190648275</v>
      </c>
      <c r="BO5" s="446"/>
      <c r="BP5" s="446"/>
      <c r="BQ5" s="446"/>
      <c r="BR5" s="446"/>
      <c r="BS5" s="446"/>
      <c r="BT5" s="446"/>
      <c r="BU5" s="447"/>
      <c r="BV5" s="445">
        <v>193944232</v>
      </c>
      <c r="BW5" s="446"/>
      <c r="BX5" s="446"/>
      <c r="BY5" s="446"/>
      <c r="BZ5" s="446"/>
      <c r="CA5" s="446"/>
      <c r="CB5" s="446"/>
      <c r="CC5" s="447"/>
      <c r="CD5" s="454" t="s">
        <v>83</v>
      </c>
      <c r="CE5" s="455"/>
      <c r="CF5" s="455"/>
      <c r="CG5" s="455"/>
      <c r="CH5" s="455"/>
      <c r="CI5" s="455"/>
      <c r="CJ5" s="455"/>
      <c r="CK5" s="455"/>
      <c r="CL5" s="455"/>
      <c r="CM5" s="455"/>
      <c r="CN5" s="455"/>
      <c r="CO5" s="455"/>
      <c r="CP5" s="455"/>
      <c r="CQ5" s="455"/>
      <c r="CR5" s="455"/>
      <c r="CS5" s="456"/>
      <c r="CT5" s="415">
        <v>88.4</v>
      </c>
      <c r="CU5" s="416"/>
      <c r="CV5" s="416"/>
      <c r="CW5" s="416"/>
      <c r="CX5" s="416"/>
      <c r="CY5" s="416"/>
      <c r="CZ5" s="416"/>
      <c r="DA5" s="417"/>
      <c r="DB5" s="415">
        <v>88.8</v>
      </c>
      <c r="DC5" s="416"/>
      <c r="DD5" s="416"/>
      <c r="DE5" s="416"/>
      <c r="DF5" s="416"/>
      <c r="DG5" s="416"/>
      <c r="DH5" s="416"/>
      <c r="DI5" s="417"/>
      <c r="DJ5" s="165"/>
      <c r="DK5" s="165"/>
      <c r="DL5" s="165"/>
      <c r="DM5" s="165"/>
      <c r="DN5" s="165"/>
      <c r="DO5" s="165"/>
    </row>
    <row r="6" spans="1:119" ht="18.75" customHeight="1">
      <c r="A6" s="166"/>
      <c r="B6" s="598" t="s">
        <v>84</v>
      </c>
      <c r="C6" s="459"/>
      <c r="D6" s="459"/>
      <c r="E6" s="599"/>
      <c r="F6" s="599"/>
      <c r="G6" s="599"/>
      <c r="H6" s="599"/>
      <c r="I6" s="599"/>
      <c r="J6" s="599"/>
      <c r="K6" s="599"/>
      <c r="L6" s="599" t="s">
        <v>85</v>
      </c>
      <c r="M6" s="599"/>
      <c r="N6" s="599"/>
      <c r="O6" s="599"/>
      <c r="P6" s="599"/>
      <c r="Q6" s="599"/>
      <c r="R6" s="483"/>
      <c r="S6" s="483"/>
      <c r="T6" s="483"/>
      <c r="U6" s="483"/>
      <c r="V6" s="605"/>
      <c r="W6" s="536" t="s">
        <v>86</v>
      </c>
      <c r="X6" s="458"/>
      <c r="Y6" s="458"/>
      <c r="Z6" s="458"/>
      <c r="AA6" s="458"/>
      <c r="AB6" s="459"/>
      <c r="AC6" s="610" t="s">
        <v>87</v>
      </c>
      <c r="AD6" s="611"/>
      <c r="AE6" s="611"/>
      <c r="AF6" s="611"/>
      <c r="AG6" s="611"/>
      <c r="AH6" s="611"/>
      <c r="AI6" s="611"/>
      <c r="AJ6" s="611"/>
      <c r="AK6" s="611"/>
      <c r="AL6" s="612"/>
      <c r="AM6" s="514" t="s">
        <v>88</v>
      </c>
      <c r="AN6" s="419"/>
      <c r="AO6" s="419"/>
      <c r="AP6" s="419"/>
      <c r="AQ6" s="419"/>
      <c r="AR6" s="419"/>
      <c r="AS6" s="419"/>
      <c r="AT6" s="420"/>
      <c r="AU6" s="502" t="s">
        <v>81</v>
      </c>
      <c r="AV6" s="503"/>
      <c r="AW6" s="503"/>
      <c r="AX6" s="503"/>
      <c r="AY6" s="425" t="s">
        <v>89</v>
      </c>
      <c r="AZ6" s="426"/>
      <c r="BA6" s="426"/>
      <c r="BB6" s="426"/>
      <c r="BC6" s="426"/>
      <c r="BD6" s="426"/>
      <c r="BE6" s="426"/>
      <c r="BF6" s="426"/>
      <c r="BG6" s="426"/>
      <c r="BH6" s="426"/>
      <c r="BI6" s="426"/>
      <c r="BJ6" s="426"/>
      <c r="BK6" s="426"/>
      <c r="BL6" s="426"/>
      <c r="BM6" s="427"/>
      <c r="BN6" s="445">
        <v>4043248</v>
      </c>
      <c r="BO6" s="446"/>
      <c r="BP6" s="446"/>
      <c r="BQ6" s="446"/>
      <c r="BR6" s="446"/>
      <c r="BS6" s="446"/>
      <c r="BT6" s="446"/>
      <c r="BU6" s="447"/>
      <c r="BV6" s="445">
        <v>1988614</v>
      </c>
      <c r="BW6" s="446"/>
      <c r="BX6" s="446"/>
      <c r="BY6" s="446"/>
      <c r="BZ6" s="446"/>
      <c r="CA6" s="446"/>
      <c r="CB6" s="446"/>
      <c r="CC6" s="447"/>
      <c r="CD6" s="454" t="s">
        <v>90</v>
      </c>
      <c r="CE6" s="455"/>
      <c r="CF6" s="455"/>
      <c r="CG6" s="455"/>
      <c r="CH6" s="455"/>
      <c r="CI6" s="455"/>
      <c r="CJ6" s="455"/>
      <c r="CK6" s="455"/>
      <c r="CL6" s="455"/>
      <c r="CM6" s="455"/>
      <c r="CN6" s="455"/>
      <c r="CO6" s="455"/>
      <c r="CP6" s="455"/>
      <c r="CQ6" s="455"/>
      <c r="CR6" s="455"/>
      <c r="CS6" s="456"/>
      <c r="CT6" s="595">
        <v>92.6</v>
      </c>
      <c r="CU6" s="596"/>
      <c r="CV6" s="596"/>
      <c r="CW6" s="596"/>
      <c r="CX6" s="596"/>
      <c r="CY6" s="596"/>
      <c r="CZ6" s="596"/>
      <c r="DA6" s="597"/>
      <c r="DB6" s="595">
        <v>93.2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91</v>
      </c>
      <c r="AN7" s="419"/>
      <c r="AO7" s="419"/>
      <c r="AP7" s="419"/>
      <c r="AQ7" s="419"/>
      <c r="AR7" s="419"/>
      <c r="AS7" s="419"/>
      <c r="AT7" s="420"/>
      <c r="AU7" s="502" t="s">
        <v>92</v>
      </c>
      <c r="AV7" s="503"/>
      <c r="AW7" s="503"/>
      <c r="AX7" s="503"/>
      <c r="AY7" s="425" t="s">
        <v>93</v>
      </c>
      <c r="AZ7" s="426"/>
      <c r="BA7" s="426"/>
      <c r="BB7" s="426"/>
      <c r="BC7" s="426"/>
      <c r="BD7" s="426"/>
      <c r="BE7" s="426"/>
      <c r="BF7" s="426"/>
      <c r="BG7" s="426"/>
      <c r="BH7" s="426"/>
      <c r="BI7" s="426"/>
      <c r="BJ7" s="426"/>
      <c r="BK7" s="426"/>
      <c r="BL7" s="426"/>
      <c r="BM7" s="427"/>
      <c r="BN7" s="445">
        <v>511188</v>
      </c>
      <c r="BO7" s="446"/>
      <c r="BP7" s="446"/>
      <c r="BQ7" s="446"/>
      <c r="BR7" s="446"/>
      <c r="BS7" s="446"/>
      <c r="BT7" s="446"/>
      <c r="BU7" s="447"/>
      <c r="BV7" s="445">
        <v>11936</v>
      </c>
      <c r="BW7" s="446"/>
      <c r="BX7" s="446"/>
      <c r="BY7" s="446"/>
      <c r="BZ7" s="446"/>
      <c r="CA7" s="446"/>
      <c r="CB7" s="446"/>
      <c r="CC7" s="447"/>
      <c r="CD7" s="454" t="s">
        <v>94</v>
      </c>
      <c r="CE7" s="455"/>
      <c r="CF7" s="455"/>
      <c r="CG7" s="455"/>
      <c r="CH7" s="455"/>
      <c r="CI7" s="455"/>
      <c r="CJ7" s="455"/>
      <c r="CK7" s="455"/>
      <c r="CL7" s="455"/>
      <c r="CM7" s="455"/>
      <c r="CN7" s="455"/>
      <c r="CO7" s="455"/>
      <c r="CP7" s="455"/>
      <c r="CQ7" s="455"/>
      <c r="CR7" s="455"/>
      <c r="CS7" s="456"/>
      <c r="CT7" s="445">
        <v>107312792</v>
      </c>
      <c r="CU7" s="446"/>
      <c r="CV7" s="446"/>
      <c r="CW7" s="446"/>
      <c r="CX7" s="446"/>
      <c r="CY7" s="446"/>
      <c r="CZ7" s="446"/>
      <c r="DA7" s="447"/>
      <c r="DB7" s="445">
        <v>108160487</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95</v>
      </c>
      <c r="AN8" s="419"/>
      <c r="AO8" s="419"/>
      <c r="AP8" s="419"/>
      <c r="AQ8" s="419"/>
      <c r="AR8" s="419"/>
      <c r="AS8" s="419"/>
      <c r="AT8" s="420"/>
      <c r="AU8" s="502" t="s">
        <v>81</v>
      </c>
      <c r="AV8" s="503"/>
      <c r="AW8" s="503"/>
      <c r="AX8" s="503"/>
      <c r="AY8" s="425" t="s">
        <v>96</v>
      </c>
      <c r="AZ8" s="426"/>
      <c r="BA8" s="426"/>
      <c r="BB8" s="426"/>
      <c r="BC8" s="426"/>
      <c r="BD8" s="426"/>
      <c r="BE8" s="426"/>
      <c r="BF8" s="426"/>
      <c r="BG8" s="426"/>
      <c r="BH8" s="426"/>
      <c r="BI8" s="426"/>
      <c r="BJ8" s="426"/>
      <c r="BK8" s="426"/>
      <c r="BL8" s="426"/>
      <c r="BM8" s="427"/>
      <c r="BN8" s="445">
        <v>3532060</v>
      </c>
      <c r="BO8" s="446"/>
      <c r="BP8" s="446"/>
      <c r="BQ8" s="446"/>
      <c r="BR8" s="446"/>
      <c r="BS8" s="446"/>
      <c r="BT8" s="446"/>
      <c r="BU8" s="447"/>
      <c r="BV8" s="445">
        <v>1976678</v>
      </c>
      <c r="BW8" s="446"/>
      <c r="BX8" s="446"/>
      <c r="BY8" s="446"/>
      <c r="BZ8" s="446"/>
      <c r="CA8" s="446"/>
      <c r="CB8" s="446"/>
      <c r="CC8" s="447"/>
      <c r="CD8" s="454" t="s">
        <v>97</v>
      </c>
      <c r="CE8" s="455"/>
      <c r="CF8" s="455"/>
      <c r="CG8" s="455"/>
      <c r="CH8" s="455"/>
      <c r="CI8" s="455"/>
      <c r="CJ8" s="455"/>
      <c r="CK8" s="455"/>
      <c r="CL8" s="455"/>
      <c r="CM8" s="455"/>
      <c r="CN8" s="455"/>
      <c r="CO8" s="455"/>
      <c r="CP8" s="455"/>
      <c r="CQ8" s="455"/>
      <c r="CR8" s="455"/>
      <c r="CS8" s="456"/>
      <c r="CT8" s="558">
        <v>0.95</v>
      </c>
      <c r="CU8" s="559"/>
      <c r="CV8" s="559"/>
      <c r="CW8" s="559"/>
      <c r="CX8" s="559"/>
      <c r="CY8" s="559"/>
      <c r="CZ8" s="559"/>
      <c r="DA8" s="560"/>
      <c r="DB8" s="558">
        <v>0.95</v>
      </c>
      <c r="DC8" s="559"/>
      <c r="DD8" s="559"/>
      <c r="DE8" s="559"/>
      <c r="DF8" s="559"/>
      <c r="DG8" s="559"/>
      <c r="DH8" s="559"/>
      <c r="DI8" s="560"/>
      <c r="DJ8" s="165"/>
      <c r="DK8" s="165"/>
      <c r="DL8" s="165"/>
      <c r="DM8" s="165"/>
      <c r="DN8" s="165"/>
      <c r="DO8" s="165"/>
    </row>
    <row r="9" spans="1:119" ht="18.75" customHeight="1" thickBot="1">
      <c r="A9" s="166"/>
      <c r="B9" s="584" t="s">
        <v>98</v>
      </c>
      <c r="C9" s="585"/>
      <c r="D9" s="585"/>
      <c r="E9" s="585"/>
      <c r="F9" s="585"/>
      <c r="G9" s="585"/>
      <c r="H9" s="585"/>
      <c r="I9" s="585"/>
      <c r="J9" s="585"/>
      <c r="K9" s="508"/>
      <c r="L9" s="586" t="s">
        <v>99</v>
      </c>
      <c r="M9" s="587"/>
      <c r="N9" s="587"/>
      <c r="O9" s="587"/>
      <c r="P9" s="587"/>
      <c r="Q9" s="588"/>
      <c r="R9" s="589">
        <v>577513</v>
      </c>
      <c r="S9" s="590"/>
      <c r="T9" s="590"/>
      <c r="U9" s="590"/>
      <c r="V9" s="591"/>
      <c r="W9" s="524" t="s">
        <v>100</v>
      </c>
      <c r="X9" s="525"/>
      <c r="Y9" s="525"/>
      <c r="Z9" s="525"/>
      <c r="AA9" s="525"/>
      <c r="AB9" s="525"/>
      <c r="AC9" s="525"/>
      <c r="AD9" s="525"/>
      <c r="AE9" s="525"/>
      <c r="AF9" s="525"/>
      <c r="AG9" s="525"/>
      <c r="AH9" s="525"/>
      <c r="AI9" s="525"/>
      <c r="AJ9" s="525"/>
      <c r="AK9" s="525"/>
      <c r="AL9" s="592"/>
      <c r="AM9" s="514" t="s">
        <v>101</v>
      </c>
      <c r="AN9" s="419"/>
      <c r="AO9" s="419"/>
      <c r="AP9" s="419"/>
      <c r="AQ9" s="419"/>
      <c r="AR9" s="419"/>
      <c r="AS9" s="419"/>
      <c r="AT9" s="420"/>
      <c r="AU9" s="502" t="s">
        <v>81</v>
      </c>
      <c r="AV9" s="503"/>
      <c r="AW9" s="503"/>
      <c r="AX9" s="503"/>
      <c r="AY9" s="425" t="s">
        <v>102</v>
      </c>
      <c r="AZ9" s="426"/>
      <c r="BA9" s="426"/>
      <c r="BB9" s="426"/>
      <c r="BC9" s="426"/>
      <c r="BD9" s="426"/>
      <c r="BE9" s="426"/>
      <c r="BF9" s="426"/>
      <c r="BG9" s="426"/>
      <c r="BH9" s="426"/>
      <c r="BI9" s="426"/>
      <c r="BJ9" s="426"/>
      <c r="BK9" s="426"/>
      <c r="BL9" s="426"/>
      <c r="BM9" s="427"/>
      <c r="BN9" s="445">
        <v>1556065</v>
      </c>
      <c r="BO9" s="446"/>
      <c r="BP9" s="446"/>
      <c r="BQ9" s="446"/>
      <c r="BR9" s="446"/>
      <c r="BS9" s="446"/>
      <c r="BT9" s="446"/>
      <c r="BU9" s="447"/>
      <c r="BV9" s="445">
        <v>-2079644</v>
      </c>
      <c r="BW9" s="446"/>
      <c r="BX9" s="446"/>
      <c r="BY9" s="446"/>
      <c r="BZ9" s="446"/>
      <c r="CA9" s="446"/>
      <c r="CB9" s="446"/>
      <c r="CC9" s="447"/>
      <c r="CD9" s="454" t="s">
        <v>103</v>
      </c>
      <c r="CE9" s="455"/>
      <c r="CF9" s="455"/>
      <c r="CG9" s="455"/>
      <c r="CH9" s="455"/>
      <c r="CI9" s="455"/>
      <c r="CJ9" s="455"/>
      <c r="CK9" s="455"/>
      <c r="CL9" s="455"/>
      <c r="CM9" s="455"/>
      <c r="CN9" s="455"/>
      <c r="CO9" s="455"/>
      <c r="CP9" s="455"/>
      <c r="CQ9" s="455"/>
      <c r="CR9" s="455"/>
      <c r="CS9" s="456"/>
      <c r="CT9" s="415">
        <v>9.3000000000000007</v>
      </c>
      <c r="CU9" s="416"/>
      <c r="CV9" s="416"/>
      <c r="CW9" s="416"/>
      <c r="CX9" s="416"/>
      <c r="CY9" s="416"/>
      <c r="CZ9" s="416"/>
      <c r="DA9" s="417"/>
      <c r="DB9" s="415">
        <v>9.3000000000000007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104</v>
      </c>
      <c r="M10" s="419"/>
      <c r="N10" s="419"/>
      <c r="O10" s="419"/>
      <c r="P10" s="419"/>
      <c r="Q10" s="420"/>
      <c r="R10" s="421">
        <v>580053</v>
      </c>
      <c r="S10" s="422"/>
      <c r="T10" s="422"/>
      <c r="U10" s="422"/>
      <c r="V10" s="424"/>
      <c r="W10" s="593"/>
      <c r="X10" s="407"/>
      <c r="Y10" s="407"/>
      <c r="Z10" s="407"/>
      <c r="AA10" s="407"/>
      <c r="AB10" s="407"/>
      <c r="AC10" s="407"/>
      <c r="AD10" s="407"/>
      <c r="AE10" s="407"/>
      <c r="AF10" s="407"/>
      <c r="AG10" s="407"/>
      <c r="AH10" s="407"/>
      <c r="AI10" s="407"/>
      <c r="AJ10" s="407"/>
      <c r="AK10" s="407"/>
      <c r="AL10" s="594"/>
      <c r="AM10" s="514" t="s">
        <v>105</v>
      </c>
      <c r="AN10" s="419"/>
      <c r="AO10" s="419"/>
      <c r="AP10" s="419"/>
      <c r="AQ10" s="419"/>
      <c r="AR10" s="419"/>
      <c r="AS10" s="419"/>
      <c r="AT10" s="420"/>
      <c r="AU10" s="502" t="s">
        <v>81</v>
      </c>
      <c r="AV10" s="503"/>
      <c r="AW10" s="503"/>
      <c r="AX10" s="503"/>
      <c r="AY10" s="425" t="s">
        <v>106</v>
      </c>
      <c r="AZ10" s="426"/>
      <c r="BA10" s="426"/>
      <c r="BB10" s="426"/>
      <c r="BC10" s="426"/>
      <c r="BD10" s="426"/>
      <c r="BE10" s="426"/>
      <c r="BF10" s="426"/>
      <c r="BG10" s="426"/>
      <c r="BH10" s="426"/>
      <c r="BI10" s="426"/>
      <c r="BJ10" s="426"/>
      <c r="BK10" s="426"/>
      <c r="BL10" s="426"/>
      <c r="BM10" s="427"/>
      <c r="BN10" s="445">
        <v>1171</v>
      </c>
      <c r="BO10" s="446"/>
      <c r="BP10" s="446"/>
      <c r="BQ10" s="446"/>
      <c r="BR10" s="446"/>
      <c r="BS10" s="446"/>
      <c r="BT10" s="446"/>
      <c r="BU10" s="447"/>
      <c r="BV10" s="445">
        <v>2101209</v>
      </c>
      <c r="BW10" s="446"/>
      <c r="BX10" s="446"/>
      <c r="BY10" s="446"/>
      <c r="BZ10" s="446"/>
      <c r="CA10" s="446"/>
      <c r="CB10" s="446"/>
      <c r="CC10" s="447"/>
      <c r="CD10" s="170" t="s">
        <v>107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108</v>
      </c>
      <c r="M11" s="492"/>
      <c r="N11" s="492"/>
      <c r="O11" s="492"/>
      <c r="P11" s="492"/>
      <c r="Q11" s="493"/>
      <c r="R11" s="581" t="s">
        <v>109</v>
      </c>
      <c r="S11" s="582"/>
      <c r="T11" s="582"/>
      <c r="U11" s="582"/>
      <c r="V11" s="583"/>
      <c r="W11" s="593"/>
      <c r="X11" s="407"/>
      <c r="Y11" s="407"/>
      <c r="Z11" s="407"/>
      <c r="AA11" s="407"/>
      <c r="AB11" s="407"/>
      <c r="AC11" s="407"/>
      <c r="AD11" s="407"/>
      <c r="AE11" s="407"/>
      <c r="AF11" s="407"/>
      <c r="AG11" s="407"/>
      <c r="AH11" s="407"/>
      <c r="AI11" s="407"/>
      <c r="AJ11" s="407"/>
      <c r="AK11" s="407"/>
      <c r="AL11" s="594"/>
      <c r="AM11" s="514" t="s">
        <v>110</v>
      </c>
      <c r="AN11" s="419"/>
      <c r="AO11" s="419"/>
      <c r="AP11" s="419"/>
      <c r="AQ11" s="419"/>
      <c r="AR11" s="419"/>
      <c r="AS11" s="419"/>
      <c r="AT11" s="420"/>
      <c r="AU11" s="502" t="s">
        <v>81</v>
      </c>
      <c r="AV11" s="503"/>
      <c r="AW11" s="503"/>
      <c r="AX11" s="503"/>
      <c r="AY11" s="425" t="s">
        <v>111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112</v>
      </c>
      <c r="CE11" s="455"/>
      <c r="CF11" s="455"/>
      <c r="CG11" s="455"/>
      <c r="CH11" s="455"/>
      <c r="CI11" s="455"/>
      <c r="CJ11" s="455"/>
      <c r="CK11" s="455"/>
      <c r="CL11" s="455"/>
      <c r="CM11" s="455"/>
      <c r="CN11" s="455"/>
      <c r="CO11" s="455"/>
      <c r="CP11" s="455"/>
      <c r="CQ11" s="455"/>
      <c r="CR11" s="455"/>
      <c r="CS11" s="456"/>
      <c r="CT11" s="558" t="s">
        <v>113</v>
      </c>
      <c r="CU11" s="559"/>
      <c r="CV11" s="559"/>
      <c r="CW11" s="559"/>
      <c r="CX11" s="559"/>
      <c r="CY11" s="559"/>
      <c r="CZ11" s="559"/>
      <c r="DA11" s="560"/>
      <c r="DB11" s="558" t="s">
        <v>113</v>
      </c>
      <c r="DC11" s="559"/>
      <c r="DD11" s="559"/>
      <c r="DE11" s="559"/>
      <c r="DF11" s="559"/>
      <c r="DG11" s="559"/>
      <c r="DH11" s="559"/>
      <c r="DI11" s="560"/>
      <c r="DJ11" s="165"/>
      <c r="DK11" s="165"/>
      <c r="DL11" s="165"/>
      <c r="DM11" s="165"/>
      <c r="DN11" s="165"/>
      <c r="DO11" s="165"/>
    </row>
    <row r="12" spans="1:119" ht="18.75" customHeight="1">
      <c r="A12" s="166"/>
      <c r="B12" s="561" t="s">
        <v>114</v>
      </c>
      <c r="C12" s="562"/>
      <c r="D12" s="562"/>
      <c r="E12" s="562"/>
      <c r="F12" s="562"/>
      <c r="G12" s="562"/>
      <c r="H12" s="562"/>
      <c r="I12" s="562"/>
      <c r="J12" s="562"/>
      <c r="K12" s="563"/>
      <c r="L12" s="570" t="s">
        <v>115</v>
      </c>
      <c r="M12" s="571"/>
      <c r="N12" s="571"/>
      <c r="O12" s="571"/>
      <c r="P12" s="571"/>
      <c r="Q12" s="572"/>
      <c r="R12" s="573">
        <v>563178</v>
      </c>
      <c r="S12" s="574"/>
      <c r="T12" s="574"/>
      <c r="U12" s="574"/>
      <c r="V12" s="575"/>
      <c r="W12" s="576" t="s">
        <v>0</v>
      </c>
      <c r="X12" s="503"/>
      <c r="Y12" s="503"/>
      <c r="Z12" s="503"/>
      <c r="AA12" s="503"/>
      <c r="AB12" s="577"/>
      <c r="AC12" s="502" t="s">
        <v>116</v>
      </c>
      <c r="AD12" s="503"/>
      <c r="AE12" s="503"/>
      <c r="AF12" s="503"/>
      <c r="AG12" s="577"/>
      <c r="AH12" s="502" t="s">
        <v>117</v>
      </c>
      <c r="AI12" s="503"/>
      <c r="AJ12" s="503"/>
      <c r="AK12" s="503"/>
      <c r="AL12" s="578"/>
      <c r="AM12" s="514" t="s">
        <v>118</v>
      </c>
      <c r="AN12" s="419"/>
      <c r="AO12" s="419"/>
      <c r="AP12" s="419"/>
      <c r="AQ12" s="419"/>
      <c r="AR12" s="419"/>
      <c r="AS12" s="419"/>
      <c r="AT12" s="420"/>
      <c r="AU12" s="502" t="s">
        <v>119</v>
      </c>
      <c r="AV12" s="503"/>
      <c r="AW12" s="503"/>
      <c r="AX12" s="503"/>
      <c r="AY12" s="425" t="s">
        <v>120</v>
      </c>
      <c r="AZ12" s="426"/>
      <c r="BA12" s="426"/>
      <c r="BB12" s="426"/>
      <c r="BC12" s="426"/>
      <c r="BD12" s="426"/>
      <c r="BE12" s="426"/>
      <c r="BF12" s="426"/>
      <c r="BG12" s="426"/>
      <c r="BH12" s="426"/>
      <c r="BI12" s="426"/>
      <c r="BJ12" s="426"/>
      <c r="BK12" s="426"/>
      <c r="BL12" s="426"/>
      <c r="BM12" s="427"/>
      <c r="BN12" s="445">
        <v>1000000</v>
      </c>
      <c r="BO12" s="446"/>
      <c r="BP12" s="446"/>
      <c r="BQ12" s="446"/>
      <c r="BR12" s="446"/>
      <c r="BS12" s="446"/>
      <c r="BT12" s="446"/>
      <c r="BU12" s="447"/>
      <c r="BV12" s="445">
        <v>0</v>
      </c>
      <c r="BW12" s="446"/>
      <c r="BX12" s="446"/>
      <c r="BY12" s="446"/>
      <c r="BZ12" s="446"/>
      <c r="CA12" s="446"/>
      <c r="CB12" s="446"/>
      <c r="CC12" s="447"/>
      <c r="CD12" s="454" t="s">
        <v>121</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123</v>
      </c>
      <c r="N13" s="546"/>
      <c r="O13" s="546"/>
      <c r="P13" s="546"/>
      <c r="Q13" s="547"/>
      <c r="R13" s="548">
        <v>550959</v>
      </c>
      <c r="S13" s="549"/>
      <c r="T13" s="549"/>
      <c r="U13" s="549"/>
      <c r="V13" s="550"/>
      <c r="W13" s="536" t="s">
        <v>124</v>
      </c>
      <c r="X13" s="458"/>
      <c r="Y13" s="458"/>
      <c r="Z13" s="458"/>
      <c r="AA13" s="458"/>
      <c r="AB13" s="459"/>
      <c r="AC13" s="421">
        <v>1576</v>
      </c>
      <c r="AD13" s="422"/>
      <c r="AE13" s="422"/>
      <c r="AF13" s="422"/>
      <c r="AG13" s="423"/>
      <c r="AH13" s="421">
        <v>1557</v>
      </c>
      <c r="AI13" s="422"/>
      <c r="AJ13" s="422"/>
      <c r="AK13" s="422"/>
      <c r="AL13" s="424"/>
      <c r="AM13" s="514" t="s">
        <v>125</v>
      </c>
      <c r="AN13" s="419"/>
      <c r="AO13" s="419"/>
      <c r="AP13" s="419"/>
      <c r="AQ13" s="419"/>
      <c r="AR13" s="419"/>
      <c r="AS13" s="419"/>
      <c r="AT13" s="420"/>
      <c r="AU13" s="502" t="s">
        <v>126</v>
      </c>
      <c r="AV13" s="503"/>
      <c r="AW13" s="503"/>
      <c r="AX13" s="503"/>
      <c r="AY13" s="425" t="s">
        <v>127</v>
      </c>
      <c r="AZ13" s="426"/>
      <c r="BA13" s="426"/>
      <c r="BB13" s="426"/>
      <c r="BC13" s="426"/>
      <c r="BD13" s="426"/>
      <c r="BE13" s="426"/>
      <c r="BF13" s="426"/>
      <c r="BG13" s="426"/>
      <c r="BH13" s="426"/>
      <c r="BI13" s="426"/>
      <c r="BJ13" s="426"/>
      <c r="BK13" s="426"/>
      <c r="BL13" s="426"/>
      <c r="BM13" s="427"/>
      <c r="BN13" s="445">
        <v>557236</v>
      </c>
      <c r="BO13" s="446"/>
      <c r="BP13" s="446"/>
      <c r="BQ13" s="446"/>
      <c r="BR13" s="446"/>
      <c r="BS13" s="446"/>
      <c r="BT13" s="446"/>
      <c r="BU13" s="447"/>
      <c r="BV13" s="445">
        <v>21565</v>
      </c>
      <c r="BW13" s="446"/>
      <c r="BX13" s="446"/>
      <c r="BY13" s="446"/>
      <c r="BZ13" s="446"/>
      <c r="CA13" s="446"/>
      <c r="CB13" s="446"/>
      <c r="CC13" s="447"/>
      <c r="CD13" s="454" t="s">
        <v>128</v>
      </c>
      <c r="CE13" s="455"/>
      <c r="CF13" s="455"/>
      <c r="CG13" s="455"/>
      <c r="CH13" s="455"/>
      <c r="CI13" s="455"/>
      <c r="CJ13" s="455"/>
      <c r="CK13" s="455"/>
      <c r="CL13" s="455"/>
      <c r="CM13" s="455"/>
      <c r="CN13" s="455"/>
      <c r="CO13" s="455"/>
      <c r="CP13" s="455"/>
      <c r="CQ13" s="455"/>
      <c r="CR13" s="455"/>
      <c r="CS13" s="456"/>
      <c r="CT13" s="415">
        <v>-0.5</v>
      </c>
      <c r="CU13" s="416"/>
      <c r="CV13" s="416"/>
      <c r="CW13" s="416"/>
      <c r="CX13" s="416"/>
      <c r="CY13" s="416"/>
      <c r="CZ13" s="416"/>
      <c r="DA13" s="417"/>
      <c r="DB13" s="415">
        <v>-0.6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129</v>
      </c>
      <c r="M14" s="579"/>
      <c r="N14" s="579"/>
      <c r="O14" s="579"/>
      <c r="P14" s="579"/>
      <c r="Q14" s="580"/>
      <c r="R14" s="548">
        <v>563228</v>
      </c>
      <c r="S14" s="549"/>
      <c r="T14" s="549"/>
      <c r="U14" s="549"/>
      <c r="V14" s="550"/>
      <c r="W14" s="551"/>
      <c r="X14" s="461"/>
      <c r="Y14" s="461"/>
      <c r="Z14" s="461"/>
      <c r="AA14" s="461"/>
      <c r="AB14" s="462"/>
      <c r="AC14" s="541">
        <v>0.7</v>
      </c>
      <c r="AD14" s="542"/>
      <c r="AE14" s="542"/>
      <c r="AF14" s="542"/>
      <c r="AG14" s="543"/>
      <c r="AH14" s="541">
        <v>0.7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130</v>
      </c>
      <c r="CE14" s="452"/>
      <c r="CF14" s="452"/>
      <c r="CG14" s="452"/>
      <c r="CH14" s="452"/>
      <c r="CI14" s="452"/>
      <c r="CJ14" s="452"/>
      <c r="CK14" s="452"/>
      <c r="CL14" s="452"/>
      <c r="CM14" s="452"/>
      <c r="CN14" s="452"/>
      <c r="CO14" s="452"/>
      <c r="CP14" s="452"/>
      <c r="CQ14" s="452"/>
      <c r="CR14" s="452"/>
      <c r="CS14" s="453"/>
      <c r="CT14" s="552" t="s">
        <v>131</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133</v>
      </c>
      <c r="N15" s="546"/>
      <c r="O15" s="546"/>
      <c r="P15" s="546"/>
      <c r="Q15" s="547"/>
      <c r="R15" s="548">
        <v>552115</v>
      </c>
      <c r="S15" s="549"/>
      <c r="T15" s="549"/>
      <c r="U15" s="549"/>
      <c r="V15" s="550"/>
      <c r="W15" s="536" t="s">
        <v>134</v>
      </c>
      <c r="X15" s="458"/>
      <c r="Y15" s="458"/>
      <c r="Z15" s="458"/>
      <c r="AA15" s="458"/>
      <c r="AB15" s="459"/>
      <c r="AC15" s="421">
        <v>48616</v>
      </c>
      <c r="AD15" s="422"/>
      <c r="AE15" s="422"/>
      <c r="AF15" s="422"/>
      <c r="AG15" s="423"/>
      <c r="AH15" s="421">
        <v>49126</v>
      </c>
      <c r="AI15" s="422"/>
      <c r="AJ15" s="422"/>
      <c r="AK15" s="422"/>
      <c r="AL15" s="424"/>
      <c r="AM15" s="514"/>
      <c r="AN15" s="419"/>
      <c r="AO15" s="419"/>
      <c r="AP15" s="419"/>
      <c r="AQ15" s="419"/>
      <c r="AR15" s="419"/>
      <c r="AS15" s="419"/>
      <c r="AT15" s="420"/>
      <c r="AU15" s="502"/>
      <c r="AV15" s="503"/>
      <c r="AW15" s="503"/>
      <c r="AX15" s="503"/>
      <c r="AY15" s="437" t="s">
        <v>135</v>
      </c>
      <c r="AZ15" s="438"/>
      <c r="BA15" s="438"/>
      <c r="BB15" s="438"/>
      <c r="BC15" s="438"/>
      <c r="BD15" s="438"/>
      <c r="BE15" s="438"/>
      <c r="BF15" s="438"/>
      <c r="BG15" s="438"/>
      <c r="BH15" s="438"/>
      <c r="BI15" s="438"/>
      <c r="BJ15" s="438"/>
      <c r="BK15" s="438"/>
      <c r="BL15" s="438"/>
      <c r="BM15" s="439"/>
      <c r="BN15" s="440">
        <v>75202819</v>
      </c>
      <c r="BO15" s="441"/>
      <c r="BP15" s="441"/>
      <c r="BQ15" s="441"/>
      <c r="BR15" s="441"/>
      <c r="BS15" s="441"/>
      <c r="BT15" s="441"/>
      <c r="BU15" s="442"/>
      <c r="BV15" s="440">
        <v>77577453</v>
      </c>
      <c r="BW15" s="441"/>
      <c r="BX15" s="441"/>
      <c r="BY15" s="441"/>
      <c r="BZ15" s="441"/>
      <c r="CA15" s="441"/>
      <c r="CB15" s="441"/>
      <c r="CC15" s="442"/>
      <c r="CD15" s="555" t="s">
        <v>136</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137</v>
      </c>
      <c r="M16" s="539"/>
      <c r="N16" s="539"/>
      <c r="O16" s="539"/>
      <c r="P16" s="539"/>
      <c r="Q16" s="540"/>
      <c r="R16" s="533" t="s">
        <v>138</v>
      </c>
      <c r="S16" s="534"/>
      <c r="T16" s="534"/>
      <c r="U16" s="534"/>
      <c r="V16" s="535"/>
      <c r="W16" s="551"/>
      <c r="X16" s="461"/>
      <c r="Y16" s="461"/>
      <c r="Z16" s="461"/>
      <c r="AA16" s="461"/>
      <c r="AB16" s="462"/>
      <c r="AC16" s="541">
        <v>21.2</v>
      </c>
      <c r="AD16" s="542"/>
      <c r="AE16" s="542"/>
      <c r="AF16" s="542"/>
      <c r="AG16" s="543"/>
      <c r="AH16" s="541">
        <v>21.6</v>
      </c>
      <c r="AI16" s="542"/>
      <c r="AJ16" s="542"/>
      <c r="AK16" s="542"/>
      <c r="AL16" s="544"/>
      <c r="AM16" s="514"/>
      <c r="AN16" s="419"/>
      <c r="AO16" s="419"/>
      <c r="AP16" s="419"/>
      <c r="AQ16" s="419"/>
      <c r="AR16" s="419"/>
      <c r="AS16" s="419"/>
      <c r="AT16" s="420"/>
      <c r="AU16" s="502"/>
      <c r="AV16" s="503"/>
      <c r="AW16" s="503"/>
      <c r="AX16" s="503"/>
      <c r="AY16" s="425" t="s">
        <v>139</v>
      </c>
      <c r="AZ16" s="426"/>
      <c r="BA16" s="426"/>
      <c r="BB16" s="426"/>
      <c r="BC16" s="426"/>
      <c r="BD16" s="426"/>
      <c r="BE16" s="426"/>
      <c r="BF16" s="426"/>
      <c r="BG16" s="426"/>
      <c r="BH16" s="426"/>
      <c r="BI16" s="426"/>
      <c r="BJ16" s="426"/>
      <c r="BK16" s="426"/>
      <c r="BL16" s="426"/>
      <c r="BM16" s="427"/>
      <c r="BN16" s="445">
        <v>79324476</v>
      </c>
      <c r="BO16" s="446"/>
      <c r="BP16" s="446"/>
      <c r="BQ16" s="446"/>
      <c r="BR16" s="446"/>
      <c r="BS16" s="446"/>
      <c r="BT16" s="446"/>
      <c r="BU16" s="447"/>
      <c r="BV16" s="445">
        <v>81108001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140</v>
      </c>
      <c r="N17" s="531"/>
      <c r="O17" s="531"/>
      <c r="P17" s="531"/>
      <c r="Q17" s="532"/>
      <c r="R17" s="533" t="s">
        <v>141</v>
      </c>
      <c r="S17" s="534"/>
      <c r="T17" s="534"/>
      <c r="U17" s="534"/>
      <c r="V17" s="535"/>
      <c r="W17" s="536" t="s">
        <v>142</v>
      </c>
      <c r="X17" s="458"/>
      <c r="Y17" s="458"/>
      <c r="Z17" s="458"/>
      <c r="AA17" s="458"/>
      <c r="AB17" s="459"/>
      <c r="AC17" s="421">
        <v>179322</v>
      </c>
      <c r="AD17" s="422"/>
      <c r="AE17" s="422"/>
      <c r="AF17" s="422"/>
      <c r="AG17" s="423"/>
      <c r="AH17" s="421">
        <v>177219</v>
      </c>
      <c r="AI17" s="422"/>
      <c r="AJ17" s="422"/>
      <c r="AK17" s="422"/>
      <c r="AL17" s="424"/>
      <c r="AM17" s="514"/>
      <c r="AN17" s="419"/>
      <c r="AO17" s="419"/>
      <c r="AP17" s="419"/>
      <c r="AQ17" s="419"/>
      <c r="AR17" s="419"/>
      <c r="AS17" s="419"/>
      <c r="AT17" s="420"/>
      <c r="AU17" s="502"/>
      <c r="AV17" s="503"/>
      <c r="AW17" s="503"/>
      <c r="AX17" s="503"/>
      <c r="AY17" s="425" t="s">
        <v>143</v>
      </c>
      <c r="AZ17" s="426"/>
      <c r="BA17" s="426"/>
      <c r="BB17" s="426"/>
      <c r="BC17" s="426"/>
      <c r="BD17" s="426"/>
      <c r="BE17" s="426"/>
      <c r="BF17" s="426"/>
      <c r="BG17" s="426"/>
      <c r="BH17" s="426"/>
      <c r="BI17" s="426"/>
      <c r="BJ17" s="426"/>
      <c r="BK17" s="426"/>
      <c r="BL17" s="426"/>
      <c r="BM17" s="427"/>
      <c r="BN17" s="445">
        <v>96442674</v>
      </c>
      <c r="BO17" s="446"/>
      <c r="BP17" s="446"/>
      <c r="BQ17" s="446"/>
      <c r="BR17" s="446"/>
      <c r="BS17" s="446"/>
      <c r="BT17" s="446"/>
      <c r="BU17" s="447"/>
      <c r="BV17" s="445">
        <v>99538212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144</v>
      </c>
      <c r="C18" s="508"/>
      <c r="D18" s="508"/>
      <c r="E18" s="509"/>
      <c r="F18" s="509"/>
      <c r="G18" s="509"/>
      <c r="H18" s="509"/>
      <c r="I18" s="509"/>
      <c r="J18" s="509"/>
      <c r="K18" s="509"/>
      <c r="L18" s="510">
        <v>186.38</v>
      </c>
      <c r="M18" s="510"/>
      <c r="N18" s="510"/>
      <c r="O18" s="510"/>
      <c r="P18" s="510"/>
      <c r="Q18" s="510"/>
      <c r="R18" s="511"/>
      <c r="S18" s="511"/>
      <c r="T18" s="511"/>
      <c r="U18" s="511"/>
      <c r="V18" s="512"/>
      <c r="W18" s="526"/>
      <c r="X18" s="527"/>
      <c r="Y18" s="527"/>
      <c r="Z18" s="527"/>
      <c r="AA18" s="527"/>
      <c r="AB18" s="537"/>
      <c r="AC18" s="409">
        <v>78.099999999999994</v>
      </c>
      <c r="AD18" s="410"/>
      <c r="AE18" s="410"/>
      <c r="AF18" s="410"/>
      <c r="AG18" s="513"/>
      <c r="AH18" s="409">
        <v>77.8</v>
      </c>
      <c r="AI18" s="410"/>
      <c r="AJ18" s="410"/>
      <c r="AK18" s="410"/>
      <c r="AL18" s="411"/>
      <c r="AM18" s="514"/>
      <c r="AN18" s="419"/>
      <c r="AO18" s="419"/>
      <c r="AP18" s="419"/>
      <c r="AQ18" s="419"/>
      <c r="AR18" s="419"/>
      <c r="AS18" s="419"/>
      <c r="AT18" s="420"/>
      <c r="AU18" s="502"/>
      <c r="AV18" s="503"/>
      <c r="AW18" s="503"/>
      <c r="AX18" s="503"/>
      <c r="AY18" s="425" t="s">
        <v>145</v>
      </c>
      <c r="AZ18" s="426"/>
      <c r="BA18" s="426"/>
      <c r="BB18" s="426"/>
      <c r="BC18" s="426"/>
      <c r="BD18" s="426"/>
      <c r="BE18" s="426"/>
      <c r="BF18" s="426"/>
      <c r="BG18" s="426"/>
      <c r="BH18" s="426"/>
      <c r="BI18" s="426"/>
      <c r="BJ18" s="426"/>
      <c r="BK18" s="426"/>
      <c r="BL18" s="426"/>
      <c r="BM18" s="427"/>
      <c r="BN18" s="445">
        <v>95618313</v>
      </c>
      <c r="BO18" s="446"/>
      <c r="BP18" s="446"/>
      <c r="BQ18" s="446"/>
      <c r="BR18" s="446"/>
      <c r="BS18" s="446"/>
      <c r="BT18" s="446"/>
      <c r="BU18" s="447"/>
      <c r="BV18" s="445">
        <v>94435082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146</v>
      </c>
      <c r="C19" s="508"/>
      <c r="D19" s="508"/>
      <c r="E19" s="509"/>
      <c r="F19" s="509"/>
      <c r="G19" s="509"/>
      <c r="H19" s="509"/>
      <c r="I19" s="509"/>
      <c r="J19" s="509"/>
      <c r="K19" s="509"/>
      <c r="L19" s="515">
        <v>3099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147</v>
      </c>
      <c r="AZ19" s="426"/>
      <c r="BA19" s="426"/>
      <c r="BB19" s="426"/>
      <c r="BC19" s="426"/>
      <c r="BD19" s="426"/>
      <c r="BE19" s="426"/>
      <c r="BF19" s="426"/>
      <c r="BG19" s="426"/>
      <c r="BH19" s="426"/>
      <c r="BI19" s="426"/>
      <c r="BJ19" s="426"/>
      <c r="BK19" s="426"/>
      <c r="BL19" s="426"/>
      <c r="BM19" s="427"/>
      <c r="BN19" s="445">
        <v>119964745</v>
      </c>
      <c r="BO19" s="446"/>
      <c r="BP19" s="446"/>
      <c r="BQ19" s="446"/>
      <c r="BR19" s="446"/>
      <c r="BS19" s="446"/>
      <c r="BT19" s="446"/>
      <c r="BU19" s="447"/>
      <c r="BV19" s="445">
        <v>119034220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148</v>
      </c>
      <c r="C20" s="508"/>
      <c r="D20" s="508"/>
      <c r="E20" s="509"/>
      <c r="F20" s="509"/>
      <c r="G20" s="509"/>
      <c r="H20" s="509"/>
      <c r="I20" s="509"/>
      <c r="J20" s="509"/>
      <c r="K20" s="509"/>
      <c r="L20" s="515">
        <v>253356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149</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150</v>
      </c>
      <c r="C22" s="475"/>
      <c r="D22" s="476"/>
      <c r="E22" s="483" t="s">
        <v>0</v>
      </c>
      <c r="F22" s="458"/>
      <c r="G22" s="458"/>
      <c r="H22" s="458"/>
      <c r="I22" s="458"/>
      <c r="J22" s="458"/>
      <c r="K22" s="459"/>
      <c r="L22" s="483" t="s">
        <v>151</v>
      </c>
      <c r="M22" s="458"/>
      <c r="N22" s="458"/>
      <c r="O22" s="458"/>
      <c r="P22" s="459"/>
      <c r="Q22" s="468" t="s">
        <v>152</v>
      </c>
      <c r="R22" s="469"/>
      <c r="S22" s="469"/>
      <c r="T22" s="469"/>
      <c r="U22" s="469"/>
      <c r="V22" s="484"/>
      <c r="W22" s="486" t="s">
        <v>153</v>
      </c>
      <c r="X22" s="475"/>
      <c r="Y22" s="476"/>
      <c r="Z22" s="483" t="s">
        <v>0</v>
      </c>
      <c r="AA22" s="458"/>
      <c r="AB22" s="458"/>
      <c r="AC22" s="458"/>
      <c r="AD22" s="458"/>
      <c r="AE22" s="458"/>
      <c r="AF22" s="458"/>
      <c r="AG22" s="459"/>
      <c r="AH22" s="457" t="s">
        <v>154</v>
      </c>
      <c r="AI22" s="458"/>
      <c r="AJ22" s="458"/>
      <c r="AK22" s="458"/>
      <c r="AL22" s="459"/>
      <c r="AM22" s="457" t="s">
        <v>155</v>
      </c>
      <c r="AN22" s="463"/>
      <c r="AO22" s="463"/>
      <c r="AP22" s="463"/>
      <c r="AQ22" s="463"/>
      <c r="AR22" s="464"/>
      <c r="AS22" s="468" t="s">
        <v>152</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156</v>
      </c>
      <c r="AZ23" s="438"/>
      <c r="BA23" s="438"/>
      <c r="BB23" s="438"/>
      <c r="BC23" s="438"/>
      <c r="BD23" s="438"/>
      <c r="BE23" s="438"/>
      <c r="BF23" s="438"/>
      <c r="BG23" s="438"/>
      <c r="BH23" s="438"/>
      <c r="BI23" s="438"/>
      <c r="BJ23" s="438"/>
      <c r="BK23" s="438"/>
      <c r="BL23" s="438"/>
      <c r="BM23" s="439"/>
      <c r="BN23" s="445">
        <v>128967944</v>
      </c>
      <c r="BO23" s="446"/>
      <c r="BP23" s="446"/>
      <c r="BQ23" s="446"/>
      <c r="BR23" s="446"/>
      <c r="BS23" s="446"/>
      <c r="BT23" s="446"/>
      <c r="BU23" s="447"/>
      <c r="BV23" s="445">
        <v>130148265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157</v>
      </c>
      <c r="F24" s="419"/>
      <c r="G24" s="419"/>
      <c r="H24" s="419"/>
      <c r="I24" s="419"/>
      <c r="J24" s="419"/>
      <c r="K24" s="420"/>
      <c r="L24" s="421">
        <v>1</v>
      </c>
      <c r="M24" s="422"/>
      <c r="N24" s="422"/>
      <c r="O24" s="422"/>
      <c r="P24" s="423"/>
      <c r="Q24" s="421">
        <v>11100</v>
      </c>
      <c r="R24" s="422"/>
      <c r="S24" s="422"/>
      <c r="T24" s="422"/>
      <c r="U24" s="422"/>
      <c r="V24" s="423"/>
      <c r="W24" s="487"/>
      <c r="X24" s="478"/>
      <c r="Y24" s="479"/>
      <c r="Z24" s="418" t="s">
        <v>158</v>
      </c>
      <c r="AA24" s="419"/>
      <c r="AB24" s="419"/>
      <c r="AC24" s="419"/>
      <c r="AD24" s="419"/>
      <c r="AE24" s="419"/>
      <c r="AF24" s="419"/>
      <c r="AG24" s="420"/>
      <c r="AH24" s="421">
        <v>2688</v>
      </c>
      <c r="AI24" s="422"/>
      <c r="AJ24" s="422"/>
      <c r="AK24" s="422"/>
      <c r="AL24" s="423"/>
      <c r="AM24" s="421">
        <v>8628480</v>
      </c>
      <c r="AN24" s="422"/>
      <c r="AO24" s="422"/>
      <c r="AP24" s="422"/>
      <c r="AQ24" s="422"/>
      <c r="AR24" s="423"/>
      <c r="AS24" s="421">
        <v>3210</v>
      </c>
      <c r="AT24" s="422"/>
      <c r="AU24" s="422"/>
      <c r="AV24" s="422"/>
      <c r="AW24" s="422"/>
      <c r="AX24" s="424"/>
      <c r="AY24" s="412" t="s">
        <v>159</v>
      </c>
      <c r="AZ24" s="413"/>
      <c r="BA24" s="413"/>
      <c r="BB24" s="413"/>
      <c r="BC24" s="413"/>
      <c r="BD24" s="413"/>
      <c r="BE24" s="413"/>
      <c r="BF24" s="413"/>
      <c r="BG24" s="413"/>
      <c r="BH24" s="413"/>
      <c r="BI24" s="413"/>
      <c r="BJ24" s="413"/>
      <c r="BK24" s="413"/>
      <c r="BL24" s="413"/>
      <c r="BM24" s="414"/>
      <c r="BN24" s="445">
        <v>92042537</v>
      </c>
      <c r="BO24" s="446"/>
      <c r="BP24" s="446"/>
      <c r="BQ24" s="446"/>
      <c r="BR24" s="446"/>
      <c r="BS24" s="446"/>
      <c r="BT24" s="446"/>
      <c r="BU24" s="447"/>
      <c r="BV24" s="445">
        <v>92502313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160</v>
      </c>
      <c r="F25" s="419"/>
      <c r="G25" s="419"/>
      <c r="H25" s="419"/>
      <c r="I25" s="419"/>
      <c r="J25" s="419"/>
      <c r="K25" s="420"/>
      <c r="L25" s="421">
        <v>2</v>
      </c>
      <c r="M25" s="422"/>
      <c r="N25" s="422"/>
      <c r="O25" s="422"/>
      <c r="P25" s="423"/>
      <c r="Q25" s="421">
        <v>9400</v>
      </c>
      <c r="R25" s="422"/>
      <c r="S25" s="422"/>
      <c r="T25" s="422"/>
      <c r="U25" s="422"/>
      <c r="V25" s="423"/>
      <c r="W25" s="487"/>
      <c r="X25" s="478"/>
      <c r="Y25" s="479"/>
      <c r="Z25" s="418" t="s">
        <v>161</v>
      </c>
      <c r="AA25" s="419"/>
      <c r="AB25" s="419"/>
      <c r="AC25" s="419"/>
      <c r="AD25" s="419"/>
      <c r="AE25" s="419"/>
      <c r="AF25" s="419"/>
      <c r="AG25" s="420"/>
      <c r="AH25" s="421" t="s">
        <v>122</v>
      </c>
      <c r="AI25" s="422"/>
      <c r="AJ25" s="422"/>
      <c r="AK25" s="422"/>
      <c r="AL25" s="423"/>
      <c r="AM25" s="421" t="s">
        <v>162</v>
      </c>
      <c r="AN25" s="422"/>
      <c r="AO25" s="422"/>
      <c r="AP25" s="422"/>
      <c r="AQ25" s="422"/>
      <c r="AR25" s="423"/>
      <c r="AS25" s="421" t="s">
        <v>122</v>
      </c>
      <c r="AT25" s="422"/>
      <c r="AU25" s="422"/>
      <c r="AV25" s="422"/>
      <c r="AW25" s="422"/>
      <c r="AX25" s="424"/>
      <c r="AY25" s="437" t="s">
        <v>163</v>
      </c>
      <c r="AZ25" s="438"/>
      <c r="BA25" s="438"/>
      <c r="BB25" s="438"/>
      <c r="BC25" s="438"/>
      <c r="BD25" s="438"/>
      <c r="BE25" s="438"/>
      <c r="BF25" s="438"/>
      <c r="BG25" s="438"/>
      <c r="BH25" s="438"/>
      <c r="BI25" s="438"/>
      <c r="BJ25" s="438"/>
      <c r="BK25" s="438"/>
      <c r="BL25" s="438"/>
      <c r="BM25" s="439"/>
      <c r="BN25" s="440">
        <v>118393534</v>
      </c>
      <c r="BO25" s="441"/>
      <c r="BP25" s="441"/>
      <c r="BQ25" s="441"/>
      <c r="BR25" s="441"/>
      <c r="BS25" s="441"/>
      <c r="BT25" s="441"/>
      <c r="BU25" s="442"/>
      <c r="BV25" s="440">
        <v>135368620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164</v>
      </c>
      <c r="F26" s="419"/>
      <c r="G26" s="419"/>
      <c r="H26" s="419"/>
      <c r="I26" s="419"/>
      <c r="J26" s="419"/>
      <c r="K26" s="420"/>
      <c r="L26" s="421">
        <v>1</v>
      </c>
      <c r="M26" s="422"/>
      <c r="N26" s="422"/>
      <c r="O26" s="422"/>
      <c r="P26" s="423"/>
      <c r="Q26" s="421">
        <v>8100</v>
      </c>
      <c r="R26" s="422"/>
      <c r="S26" s="422"/>
      <c r="T26" s="422"/>
      <c r="U26" s="422"/>
      <c r="V26" s="423"/>
      <c r="W26" s="487"/>
      <c r="X26" s="478"/>
      <c r="Y26" s="479"/>
      <c r="Z26" s="418" t="s">
        <v>165</v>
      </c>
      <c r="AA26" s="500"/>
      <c r="AB26" s="500"/>
      <c r="AC26" s="500"/>
      <c r="AD26" s="500"/>
      <c r="AE26" s="500"/>
      <c r="AF26" s="500"/>
      <c r="AG26" s="501"/>
      <c r="AH26" s="421">
        <v>357</v>
      </c>
      <c r="AI26" s="422"/>
      <c r="AJ26" s="422"/>
      <c r="AK26" s="422"/>
      <c r="AL26" s="423"/>
      <c r="AM26" s="421">
        <v>1238433</v>
      </c>
      <c r="AN26" s="422"/>
      <c r="AO26" s="422"/>
      <c r="AP26" s="422"/>
      <c r="AQ26" s="422"/>
      <c r="AR26" s="423"/>
      <c r="AS26" s="421">
        <v>3469</v>
      </c>
      <c r="AT26" s="422"/>
      <c r="AU26" s="422"/>
      <c r="AV26" s="422"/>
      <c r="AW26" s="422"/>
      <c r="AX26" s="424"/>
      <c r="AY26" s="454" t="s">
        <v>166</v>
      </c>
      <c r="AZ26" s="455"/>
      <c r="BA26" s="455"/>
      <c r="BB26" s="455"/>
      <c r="BC26" s="455"/>
      <c r="BD26" s="455"/>
      <c r="BE26" s="455"/>
      <c r="BF26" s="455"/>
      <c r="BG26" s="455"/>
      <c r="BH26" s="455"/>
      <c r="BI26" s="455"/>
      <c r="BJ26" s="455"/>
      <c r="BK26" s="455"/>
      <c r="BL26" s="455"/>
      <c r="BM26" s="456"/>
      <c r="BN26" s="445">
        <v>27000</v>
      </c>
      <c r="BO26" s="446"/>
      <c r="BP26" s="446"/>
      <c r="BQ26" s="446"/>
      <c r="BR26" s="446"/>
      <c r="BS26" s="446"/>
      <c r="BT26" s="446"/>
      <c r="BU26" s="447"/>
      <c r="BV26" s="445">
        <v>20000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167</v>
      </c>
      <c r="F27" s="419"/>
      <c r="G27" s="419"/>
      <c r="H27" s="419"/>
      <c r="I27" s="419"/>
      <c r="J27" s="419"/>
      <c r="K27" s="420"/>
      <c r="L27" s="421">
        <v>1</v>
      </c>
      <c r="M27" s="422"/>
      <c r="N27" s="422"/>
      <c r="O27" s="422"/>
      <c r="P27" s="423"/>
      <c r="Q27" s="421">
        <v>7500</v>
      </c>
      <c r="R27" s="422"/>
      <c r="S27" s="422"/>
      <c r="T27" s="422"/>
      <c r="U27" s="422"/>
      <c r="V27" s="423"/>
      <c r="W27" s="487"/>
      <c r="X27" s="478"/>
      <c r="Y27" s="479"/>
      <c r="Z27" s="418" t="s">
        <v>168</v>
      </c>
      <c r="AA27" s="419"/>
      <c r="AB27" s="419"/>
      <c r="AC27" s="419"/>
      <c r="AD27" s="419"/>
      <c r="AE27" s="419"/>
      <c r="AF27" s="419"/>
      <c r="AG27" s="420"/>
      <c r="AH27" s="421">
        <v>12</v>
      </c>
      <c r="AI27" s="422"/>
      <c r="AJ27" s="422"/>
      <c r="AK27" s="422"/>
      <c r="AL27" s="423"/>
      <c r="AM27" s="421">
        <v>45172</v>
      </c>
      <c r="AN27" s="422"/>
      <c r="AO27" s="422"/>
      <c r="AP27" s="422"/>
      <c r="AQ27" s="422"/>
      <c r="AR27" s="423"/>
      <c r="AS27" s="421">
        <v>3764</v>
      </c>
      <c r="AT27" s="422"/>
      <c r="AU27" s="422"/>
      <c r="AV27" s="422"/>
      <c r="AW27" s="422"/>
      <c r="AX27" s="424"/>
      <c r="AY27" s="451" t="s">
        <v>169</v>
      </c>
      <c r="AZ27" s="452"/>
      <c r="BA27" s="452"/>
      <c r="BB27" s="452"/>
      <c r="BC27" s="452"/>
      <c r="BD27" s="452"/>
      <c r="BE27" s="452"/>
      <c r="BF27" s="452"/>
      <c r="BG27" s="452"/>
      <c r="BH27" s="452"/>
      <c r="BI27" s="452"/>
      <c r="BJ27" s="452"/>
      <c r="BK27" s="452"/>
      <c r="BL27" s="452"/>
      <c r="BM27" s="453"/>
      <c r="BN27" s="448" t="s">
        <v>122</v>
      </c>
      <c r="BO27" s="449"/>
      <c r="BP27" s="449"/>
      <c r="BQ27" s="449"/>
      <c r="BR27" s="449"/>
      <c r="BS27" s="449"/>
      <c r="BT27" s="449"/>
      <c r="BU27" s="450"/>
      <c r="BV27" s="448" t="s">
        <v>132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170</v>
      </c>
      <c r="F28" s="419"/>
      <c r="G28" s="419"/>
      <c r="H28" s="419"/>
      <c r="I28" s="419"/>
      <c r="J28" s="419"/>
      <c r="K28" s="420"/>
      <c r="L28" s="421">
        <v>1</v>
      </c>
      <c r="M28" s="422"/>
      <c r="N28" s="422"/>
      <c r="O28" s="422"/>
      <c r="P28" s="423"/>
      <c r="Q28" s="421">
        <v>6800</v>
      </c>
      <c r="R28" s="422"/>
      <c r="S28" s="422"/>
      <c r="T28" s="422"/>
      <c r="U28" s="422"/>
      <c r="V28" s="423"/>
      <c r="W28" s="487"/>
      <c r="X28" s="478"/>
      <c r="Y28" s="479"/>
      <c r="Z28" s="418" t="s">
        <v>171</v>
      </c>
      <c r="AA28" s="419"/>
      <c r="AB28" s="419"/>
      <c r="AC28" s="419"/>
      <c r="AD28" s="419"/>
      <c r="AE28" s="419"/>
      <c r="AF28" s="419"/>
      <c r="AG28" s="420"/>
      <c r="AH28" s="421" t="s">
        <v>122</v>
      </c>
      <c r="AI28" s="422"/>
      <c r="AJ28" s="422"/>
      <c r="AK28" s="422"/>
      <c r="AL28" s="423"/>
      <c r="AM28" s="421" t="s">
        <v>122</v>
      </c>
      <c r="AN28" s="422"/>
      <c r="AO28" s="422"/>
      <c r="AP28" s="422"/>
      <c r="AQ28" s="422"/>
      <c r="AR28" s="423"/>
      <c r="AS28" s="421" t="s">
        <v>122</v>
      </c>
      <c r="AT28" s="422"/>
      <c r="AU28" s="422"/>
      <c r="AV28" s="422"/>
      <c r="AW28" s="422"/>
      <c r="AX28" s="424"/>
      <c r="AY28" s="428" t="s">
        <v>172</v>
      </c>
      <c r="AZ28" s="429"/>
      <c r="BA28" s="429"/>
      <c r="BB28" s="430"/>
      <c r="BC28" s="437" t="s">
        <v>35</v>
      </c>
      <c r="BD28" s="438"/>
      <c r="BE28" s="438"/>
      <c r="BF28" s="438"/>
      <c r="BG28" s="438"/>
      <c r="BH28" s="438"/>
      <c r="BI28" s="438"/>
      <c r="BJ28" s="438"/>
      <c r="BK28" s="438"/>
      <c r="BL28" s="438"/>
      <c r="BM28" s="439"/>
      <c r="BN28" s="440">
        <v>11439609</v>
      </c>
      <c r="BO28" s="441"/>
      <c r="BP28" s="441"/>
      <c r="BQ28" s="441"/>
      <c r="BR28" s="441"/>
      <c r="BS28" s="441"/>
      <c r="BT28" s="441"/>
      <c r="BU28" s="442"/>
      <c r="BV28" s="440">
        <v>12438438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173</v>
      </c>
      <c r="F29" s="419"/>
      <c r="G29" s="419"/>
      <c r="H29" s="419"/>
      <c r="I29" s="419"/>
      <c r="J29" s="419"/>
      <c r="K29" s="420"/>
      <c r="L29" s="421">
        <v>38</v>
      </c>
      <c r="M29" s="422"/>
      <c r="N29" s="422"/>
      <c r="O29" s="422"/>
      <c r="P29" s="423"/>
      <c r="Q29" s="421">
        <v>6100</v>
      </c>
      <c r="R29" s="422"/>
      <c r="S29" s="422"/>
      <c r="T29" s="422"/>
      <c r="U29" s="422"/>
      <c r="V29" s="423"/>
      <c r="W29" s="488"/>
      <c r="X29" s="489"/>
      <c r="Y29" s="490"/>
      <c r="Z29" s="418" t="s">
        <v>174</v>
      </c>
      <c r="AA29" s="419"/>
      <c r="AB29" s="419"/>
      <c r="AC29" s="419"/>
      <c r="AD29" s="419"/>
      <c r="AE29" s="419"/>
      <c r="AF29" s="419"/>
      <c r="AG29" s="420"/>
      <c r="AH29" s="421">
        <v>2700</v>
      </c>
      <c r="AI29" s="422"/>
      <c r="AJ29" s="422"/>
      <c r="AK29" s="422"/>
      <c r="AL29" s="423"/>
      <c r="AM29" s="421">
        <v>8673652</v>
      </c>
      <c r="AN29" s="422"/>
      <c r="AO29" s="422"/>
      <c r="AP29" s="422"/>
      <c r="AQ29" s="422"/>
      <c r="AR29" s="423"/>
      <c r="AS29" s="421">
        <v>3212</v>
      </c>
      <c r="AT29" s="422"/>
      <c r="AU29" s="422"/>
      <c r="AV29" s="422"/>
      <c r="AW29" s="422"/>
      <c r="AX29" s="424"/>
      <c r="AY29" s="431"/>
      <c r="AZ29" s="432"/>
      <c r="BA29" s="432"/>
      <c r="BB29" s="433"/>
      <c r="BC29" s="425" t="s">
        <v>175</v>
      </c>
      <c r="BD29" s="426"/>
      <c r="BE29" s="426"/>
      <c r="BF29" s="426"/>
      <c r="BG29" s="426"/>
      <c r="BH29" s="426"/>
      <c r="BI29" s="426"/>
      <c r="BJ29" s="426"/>
      <c r="BK29" s="426"/>
      <c r="BL29" s="426"/>
      <c r="BM29" s="427"/>
      <c r="BN29" s="445">
        <v>3737</v>
      </c>
      <c r="BO29" s="446"/>
      <c r="BP29" s="446"/>
      <c r="BQ29" s="446"/>
      <c r="BR29" s="446"/>
      <c r="BS29" s="446"/>
      <c r="BT29" s="446"/>
      <c r="BU29" s="447"/>
      <c r="BV29" s="445">
        <v>3734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176</v>
      </c>
      <c r="X30" s="498"/>
      <c r="Y30" s="498"/>
      <c r="Z30" s="498"/>
      <c r="AA30" s="498"/>
      <c r="AB30" s="498"/>
      <c r="AC30" s="498"/>
      <c r="AD30" s="498"/>
      <c r="AE30" s="498"/>
      <c r="AF30" s="498"/>
      <c r="AG30" s="499"/>
      <c r="AH30" s="409">
        <v>98.7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37</v>
      </c>
      <c r="BD30" s="413"/>
      <c r="BE30" s="413"/>
      <c r="BF30" s="413"/>
      <c r="BG30" s="413"/>
      <c r="BH30" s="413"/>
      <c r="BI30" s="413"/>
      <c r="BJ30" s="413"/>
      <c r="BK30" s="413"/>
      <c r="BL30" s="413"/>
      <c r="BM30" s="414"/>
      <c r="BN30" s="448">
        <v>12428122</v>
      </c>
      <c r="BO30" s="449"/>
      <c r="BP30" s="449"/>
      <c r="BQ30" s="449"/>
      <c r="BR30" s="449"/>
      <c r="BS30" s="449"/>
      <c r="BT30" s="449"/>
      <c r="BU30" s="450"/>
      <c r="BV30" s="448">
        <v>11321030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177</v>
      </c>
      <c r="D32" s="193"/>
      <c r="E32" s="193"/>
      <c r="F32" s="190"/>
      <c r="G32" s="190"/>
      <c r="H32" s="190"/>
      <c r="I32" s="190"/>
      <c r="J32" s="190"/>
      <c r="K32" s="190"/>
      <c r="L32" s="190"/>
      <c r="M32" s="190"/>
      <c r="N32" s="190"/>
      <c r="O32" s="190"/>
      <c r="P32" s="190"/>
      <c r="Q32" s="190"/>
      <c r="R32" s="190"/>
      <c r="S32" s="190"/>
      <c r="T32" s="190"/>
      <c r="U32" s="190" t="s">
        <v>178</v>
      </c>
      <c r="V32" s="190"/>
      <c r="W32" s="190"/>
      <c r="X32" s="190"/>
      <c r="Y32" s="190"/>
      <c r="Z32" s="190"/>
      <c r="AA32" s="190"/>
      <c r="AB32" s="190"/>
      <c r="AC32" s="190"/>
      <c r="AD32" s="190"/>
      <c r="AE32" s="190"/>
      <c r="AF32" s="190"/>
      <c r="AG32" s="190"/>
      <c r="AH32" s="190"/>
      <c r="AI32" s="190"/>
      <c r="AJ32" s="190"/>
      <c r="AK32" s="190"/>
      <c r="AL32" s="190"/>
      <c r="AM32" s="194" t="s">
        <v>179</v>
      </c>
      <c r="AN32" s="190"/>
      <c r="AO32" s="190"/>
      <c r="AP32" s="190"/>
      <c r="AQ32" s="190"/>
      <c r="AR32" s="190"/>
      <c r="AS32" s="194"/>
      <c r="AT32" s="194"/>
      <c r="AU32" s="194"/>
      <c r="AV32" s="194"/>
      <c r="AW32" s="194"/>
      <c r="AX32" s="194"/>
      <c r="AY32" s="194"/>
      <c r="AZ32" s="194"/>
      <c r="BA32" s="194"/>
      <c r="BB32" s="190"/>
      <c r="BC32" s="194"/>
      <c r="BD32" s="190"/>
      <c r="BE32" s="194" t="s">
        <v>180</v>
      </c>
      <c r="BF32" s="190"/>
      <c r="BG32" s="190"/>
      <c r="BH32" s="190"/>
      <c r="BI32" s="190"/>
      <c r="BJ32" s="194"/>
      <c r="BK32" s="194"/>
      <c r="BL32" s="194"/>
      <c r="BM32" s="194"/>
      <c r="BN32" s="194"/>
      <c r="BO32" s="194"/>
      <c r="BP32" s="194"/>
      <c r="BQ32" s="194"/>
      <c r="BR32" s="190"/>
      <c r="BS32" s="190"/>
      <c r="BT32" s="190"/>
      <c r="BU32" s="190"/>
      <c r="BV32" s="190"/>
      <c r="BW32" s="190" t="s">
        <v>181</v>
      </c>
      <c r="BX32" s="190"/>
      <c r="BY32" s="190"/>
      <c r="BZ32" s="190"/>
      <c r="CA32" s="190"/>
      <c r="CB32" s="194"/>
      <c r="CC32" s="194"/>
      <c r="CD32" s="194"/>
      <c r="CE32" s="194"/>
      <c r="CF32" s="194"/>
      <c r="CG32" s="194"/>
      <c r="CH32" s="194"/>
      <c r="CI32" s="194"/>
      <c r="CJ32" s="194"/>
      <c r="CK32" s="194"/>
      <c r="CL32" s="194"/>
      <c r="CM32" s="194"/>
      <c r="CN32" s="194"/>
      <c r="CO32" s="194" t="s">
        <v>182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183</v>
      </c>
      <c r="D33" s="408"/>
      <c r="E33" s="407" t="s">
        <v>184</v>
      </c>
      <c r="F33" s="407"/>
      <c r="G33" s="407"/>
      <c r="H33" s="407"/>
      <c r="I33" s="407"/>
      <c r="J33" s="407"/>
      <c r="K33" s="407"/>
      <c r="L33" s="407"/>
      <c r="M33" s="407"/>
      <c r="N33" s="407"/>
      <c r="O33" s="407"/>
      <c r="P33" s="407"/>
      <c r="Q33" s="407"/>
      <c r="R33" s="407"/>
      <c r="S33" s="407"/>
      <c r="T33" s="195"/>
      <c r="U33" s="408" t="s">
        <v>185</v>
      </c>
      <c r="V33" s="408"/>
      <c r="W33" s="407" t="s">
        <v>184</v>
      </c>
      <c r="X33" s="407"/>
      <c r="Y33" s="407"/>
      <c r="Z33" s="407"/>
      <c r="AA33" s="407"/>
      <c r="AB33" s="407"/>
      <c r="AC33" s="407"/>
      <c r="AD33" s="407"/>
      <c r="AE33" s="407"/>
      <c r="AF33" s="407"/>
      <c r="AG33" s="407"/>
      <c r="AH33" s="407"/>
      <c r="AI33" s="407"/>
      <c r="AJ33" s="407"/>
      <c r="AK33" s="407"/>
      <c r="AL33" s="195"/>
      <c r="AM33" s="408" t="s">
        <v>185</v>
      </c>
      <c r="AN33" s="408"/>
      <c r="AO33" s="407" t="s">
        <v>186</v>
      </c>
      <c r="AP33" s="407"/>
      <c r="AQ33" s="407"/>
      <c r="AR33" s="407"/>
      <c r="AS33" s="407"/>
      <c r="AT33" s="407"/>
      <c r="AU33" s="407"/>
      <c r="AV33" s="407"/>
      <c r="AW33" s="407"/>
      <c r="AX33" s="407"/>
      <c r="AY33" s="407"/>
      <c r="AZ33" s="407"/>
      <c r="BA33" s="407"/>
      <c r="BB33" s="407"/>
      <c r="BC33" s="407"/>
      <c r="BD33" s="196"/>
      <c r="BE33" s="407" t="s">
        <v>187</v>
      </c>
      <c r="BF33" s="407"/>
      <c r="BG33" s="407" t="s">
        <v>188</v>
      </c>
      <c r="BH33" s="407"/>
      <c r="BI33" s="407"/>
      <c r="BJ33" s="407"/>
      <c r="BK33" s="407"/>
      <c r="BL33" s="407"/>
      <c r="BM33" s="407"/>
      <c r="BN33" s="407"/>
      <c r="BO33" s="407"/>
      <c r="BP33" s="407"/>
      <c r="BQ33" s="407"/>
      <c r="BR33" s="407"/>
      <c r="BS33" s="407"/>
      <c r="BT33" s="407"/>
      <c r="BU33" s="407"/>
      <c r="BV33" s="196"/>
      <c r="BW33" s="408" t="s">
        <v>187</v>
      </c>
      <c r="BX33" s="408"/>
      <c r="BY33" s="407" t="s">
        <v>189</v>
      </c>
      <c r="BZ33" s="407"/>
      <c r="CA33" s="407"/>
      <c r="CB33" s="407"/>
      <c r="CC33" s="407"/>
      <c r="CD33" s="407"/>
      <c r="CE33" s="407"/>
      <c r="CF33" s="407"/>
      <c r="CG33" s="407"/>
      <c r="CH33" s="407"/>
      <c r="CI33" s="407"/>
      <c r="CJ33" s="407"/>
      <c r="CK33" s="407"/>
      <c r="CL33" s="407"/>
      <c r="CM33" s="407"/>
      <c r="CN33" s="195"/>
      <c r="CO33" s="408" t="s">
        <v>190</v>
      </c>
      <c r="CP33" s="408"/>
      <c r="CQ33" s="407" t="s">
        <v>191</v>
      </c>
      <c r="CR33" s="407"/>
      <c r="CS33" s="407"/>
      <c r="CT33" s="407"/>
      <c r="CU33" s="407"/>
      <c r="CV33" s="407"/>
      <c r="CW33" s="407"/>
      <c r="CX33" s="407"/>
      <c r="CY33" s="407"/>
      <c r="CZ33" s="407"/>
      <c r="DA33" s="407"/>
      <c r="DB33" s="407"/>
      <c r="DC33" s="407"/>
      <c r="DD33" s="407"/>
      <c r="DE33" s="407"/>
      <c r="DF33" s="195"/>
      <c r="DG33" s="406" t="s">
        <v>192</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IF('各会計、関係団体の財政状況及び健全化判断比率'!B33="","",'各会計、関係団体の財政状況及び健全化判断比率'!B33)</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南多摩斎場組合</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八王子市学園都市文化ふれあい財団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母子・父子福祉資金特別会計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東京たま広域資源循環組合</v>
      </c>
      <c r="BZ35" s="403"/>
      <c r="CA35" s="403"/>
      <c r="CB35" s="403"/>
      <c r="CC35" s="403"/>
      <c r="CD35" s="403"/>
      <c r="CE35" s="403"/>
      <c r="CF35" s="403"/>
      <c r="CG35" s="403"/>
      <c r="CH35" s="403"/>
      <c r="CI35" s="403"/>
      <c r="CJ35" s="403"/>
      <c r="CK35" s="403"/>
      <c r="CL35" s="403"/>
      <c r="CM35" s="403"/>
      <c r="CN35" s="193"/>
      <c r="CO35" s="404">
        <f t="shared" ref="CO35:CO43" si="3">IF(CQ35="","",CO34+1)</f>
        <v>21</v>
      </c>
      <c r="CP35" s="404"/>
      <c r="CQ35" s="403" t="str">
        <f>IF('各会計、関係団体の財政状況及び健全化判断比率'!BS8="","",'各会計、関係団体の財政状況及び健全化判断比率'!BS8)</f>
        <v>八王子市まちづくり公社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土地取得事業特別会計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東京市町村総合事務組合（一般会計）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借入金管理特別会計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駐車場事業特別会計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東京市町村総合事務組合（交通災害共済事業特別会計）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9</v>
      </c>
      <c r="V38" s="404"/>
      <c r="W38" s="403" t="str">
        <f>IF('各会計、関係団体の財政状況及び健全化判断比率'!B32="","",'各会計、関係団体の財政状況及び健全化判断比率'!B32)</f>
        <v>給与及び公共料金特別会計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多摩ニュータウン環境組合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東京都十一市競輪事業組合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東京都六市競艇事業組合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東京都後期高齢者医療広域連合（一般会計）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東京都後期高齢者医療広域連合（後期高齢者医療特別会計）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197</v>
      </c>
    </row>
    <row r="50" spans="5:5">
      <c r="E50" s="167" t="s">
        <v>198</v>
      </c>
    </row>
    <row r="51" spans="5:5">
      <c r="E51" s="167" t="s">
        <v>199</v>
      </c>
    </row>
    <row r="52" spans="5:5">
      <c r="E52" s="167" t="s">
        <v>200</v>
      </c>
    </row>
    <row r="53" spans="5:5">
      <c r="E53" s="167" t="s">
        <v>201</v>
      </c>
    </row>
    <row r="54" spans="5:5"/>
    <row r="55" spans="5:5"/>
    <row r="56" spans="5:5"/>
    <row r="57" spans="5:5" hidden="1"/>
    <row r="58" spans="5:5" hidden="1"/>
    <row r="59" spans="5:5" hidden="1"/>
  </sheetData>
  <sheetProtection algorithmName="SHA-512" hashValue="fAX6A0TAiY4lYtxkBHn79YmpX5EiFrSDCviNvNTwPcFPfVc1J3Xv4q0fQf+cwjPA8Xof8jpayHkSwKZs7jsLgA==" saltValue="PjfguudSdbbzDJtBxSNE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563</v>
      </c>
      <c r="K32" s="22"/>
      <c r="L32" s="22"/>
      <c r="M32" s="22"/>
      <c r="N32" s="22"/>
      <c r="O32" s="22"/>
      <c r="P32" s="22"/>
    </row>
    <row r="33" spans="1:16" ht="39" customHeight="1" thickBot="1">
      <c r="A33" s="22"/>
      <c r="B33" s="25" t="s">
        <v>5</v>
      </c>
      <c r="C33" s="26"/>
      <c r="D33" s="26"/>
      <c r="E33" s="27" t="s">
        <v>1</v>
      </c>
      <c r="F33" s="28" t="s">
        <v>537</v>
      </c>
      <c r="G33" s="29" t="s">
        <v>538</v>
      </c>
      <c r="H33" s="29" t="s">
        <v>539</v>
      </c>
      <c r="I33" s="29" t="s">
        <v>540</v>
      </c>
      <c r="J33" s="30" t="s">
        <v>541</v>
      </c>
      <c r="K33" s="22"/>
      <c r="L33" s="22"/>
      <c r="M33" s="22"/>
      <c r="N33" s="22"/>
      <c r="O33" s="22"/>
      <c r="P33" s="22"/>
    </row>
    <row r="34" spans="1:16" ht="39" customHeight="1">
      <c r="A34" s="22"/>
      <c r="B34" s="31"/>
      <c r="C34" s="1224" t="s">
        <v>543</v>
      </c>
      <c r="D34" s="1224"/>
      <c r="E34" s="1225"/>
      <c r="F34" s="32">
        <v>4.49</v>
      </c>
      <c r="G34" s="33">
        <v>1.81</v>
      </c>
      <c r="H34" s="33">
        <v>3.76</v>
      </c>
      <c r="I34" s="33">
        <v>1.82</v>
      </c>
      <c r="J34" s="34">
        <v>3.29</v>
      </c>
      <c r="K34" s="22"/>
      <c r="L34" s="22"/>
      <c r="M34" s="22"/>
      <c r="N34" s="22"/>
      <c r="O34" s="22"/>
      <c r="P34" s="22"/>
    </row>
    <row r="35" spans="1:16" ht="39" customHeight="1">
      <c r="A35" s="22"/>
      <c r="B35" s="35"/>
      <c r="C35" s="1218" t="s">
        <v>544</v>
      </c>
      <c r="D35" s="1219"/>
      <c r="E35" s="1220"/>
      <c r="F35" s="36">
        <v>0.95</v>
      </c>
      <c r="G35" s="37">
        <v>0.89</v>
      </c>
      <c r="H35" s="37">
        <v>1</v>
      </c>
      <c r="I35" s="37">
        <v>1.37</v>
      </c>
      <c r="J35" s="38">
        <v>1.1200000000000001</v>
      </c>
      <c r="K35" s="22"/>
      <c r="L35" s="22"/>
      <c r="M35" s="22"/>
      <c r="N35" s="22"/>
      <c r="O35" s="22"/>
      <c r="P35" s="22"/>
    </row>
    <row r="36" spans="1:16" ht="39" customHeight="1">
      <c r="A36" s="22"/>
      <c r="B36" s="35"/>
      <c r="C36" s="1218" t="s">
        <v>545</v>
      </c>
      <c r="D36" s="1219"/>
      <c r="E36" s="1220"/>
      <c r="F36" s="36">
        <v>0.53</v>
      </c>
      <c r="G36" s="37">
        <v>0.45</v>
      </c>
      <c r="H36" s="37">
        <v>0.39</v>
      </c>
      <c r="I36" s="37">
        <v>1.05</v>
      </c>
      <c r="J36" s="38">
        <v>0.93</v>
      </c>
      <c r="K36" s="22"/>
      <c r="L36" s="22"/>
      <c r="M36" s="22"/>
      <c r="N36" s="22"/>
      <c r="O36" s="22"/>
      <c r="P36" s="22"/>
    </row>
    <row r="37" spans="1:16" ht="39" customHeight="1">
      <c r="A37" s="22"/>
      <c r="B37" s="35"/>
      <c r="C37" s="1218" t="s">
        <v>546</v>
      </c>
      <c r="D37" s="1219"/>
      <c r="E37" s="1220"/>
      <c r="F37" s="36">
        <v>0.06</v>
      </c>
      <c r="G37" s="37">
        <v>7.0000000000000007E-2</v>
      </c>
      <c r="H37" s="37">
        <v>0.06</v>
      </c>
      <c r="I37" s="37">
        <v>7.0000000000000007E-2</v>
      </c>
      <c r="J37" s="38">
        <v>0.12</v>
      </c>
      <c r="K37" s="22"/>
      <c r="L37" s="22"/>
      <c r="M37" s="22"/>
      <c r="N37" s="22"/>
      <c r="O37" s="22"/>
      <c r="P37" s="22"/>
    </row>
    <row r="38" spans="1:16" ht="39" customHeight="1">
      <c r="A38" s="22"/>
      <c r="B38" s="35"/>
      <c r="C38" s="1218" t="s">
        <v>547</v>
      </c>
      <c r="D38" s="1219"/>
      <c r="E38" s="1220"/>
      <c r="F38" s="36">
        <v>0.01</v>
      </c>
      <c r="G38" s="37">
        <v>0.03</v>
      </c>
      <c r="H38" s="37">
        <v>0.02</v>
      </c>
      <c r="I38" s="37">
        <v>0.02</v>
      </c>
      <c r="J38" s="38">
        <v>0.01</v>
      </c>
      <c r="K38" s="22"/>
      <c r="L38" s="22"/>
      <c r="M38" s="22"/>
      <c r="N38" s="22"/>
      <c r="O38" s="22"/>
      <c r="P38" s="22"/>
    </row>
    <row r="39" spans="1:16" ht="39" customHeight="1">
      <c r="A39" s="22"/>
      <c r="B39" s="35"/>
      <c r="C39" s="1218" t="s">
        <v>548</v>
      </c>
      <c r="D39" s="1219"/>
      <c r="E39" s="1220"/>
      <c r="F39" s="36" t="s">
        <v>501</v>
      </c>
      <c r="G39" s="37" t="s">
        <v>501</v>
      </c>
      <c r="H39" s="37">
        <v>0</v>
      </c>
      <c r="I39" s="37">
        <v>0</v>
      </c>
      <c r="J39" s="38">
        <v>0</v>
      </c>
      <c r="K39" s="22"/>
      <c r="L39" s="22"/>
      <c r="M39" s="22"/>
      <c r="N39" s="22"/>
      <c r="O39" s="22"/>
      <c r="P39" s="22"/>
    </row>
    <row r="40" spans="1:16" ht="39" customHeight="1">
      <c r="A40" s="22"/>
      <c r="B40" s="35"/>
      <c r="C40" s="1218" t="s">
        <v>549</v>
      </c>
      <c r="D40" s="1219"/>
      <c r="E40" s="1220"/>
      <c r="F40" s="36">
        <v>0</v>
      </c>
      <c r="G40" s="37">
        <v>0</v>
      </c>
      <c r="H40" s="37">
        <v>0</v>
      </c>
      <c r="I40" s="37">
        <v>0</v>
      </c>
      <c r="J40" s="38">
        <v>0</v>
      </c>
      <c r="K40" s="22"/>
      <c r="L40" s="22"/>
      <c r="M40" s="22"/>
      <c r="N40" s="22"/>
      <c r="O40" s="22"/>
      <c r="P40" s="22"/>
    </row>
    <row r="41" spans="1:16" ht="39" customHeight="1">
      <c r="A41" s="22"/>
      <c r="B41" s="35"/>
      <c r="C41" s="1218" t="s">
        <v>550</v>
      </c>
      <c r="D41" s="1219"/>
      <c r="E41" s="1220"/>
      <c r="F41" s="36" t="s">
        <v>501</v>
      </c>
      <c r="G41" s="37" t="s">
        <v>501</v>
      </c>
      <c r="H41" s="37" t="s">
        <v>501</v>
      </c>
      <c r="I41" s="37">
        <v>0</v>
      </c>
      <c r="J41" s="38">
        <v>0</v>
      </c>
      <c r="K41" s="22"/>
      <c r="L41" s="22"/>
      <c r="M41" s="22"/>
      <c r="N41" s="22"/>
      <c r="O41" s="22"/>
      <c r="P41" s="22"/>
    </row>
    <row r="42" spans="1:16" ht="39" customHeight="1">
      <c r="A42" s="22"/>
      <c r="B42" s="39"/>
      <c r="C42" s="1218" t="s">
        <v>551</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552</v>
      </c>
      <c r="D43" s="1222"/>
      <c r="E43" s="1223"/>
      <c r="F43" s="41">
        <v>0</v>
      </c>
      <c r="G43" s="42">
        <v>0</v>
      </c>
      <c r="H43" s="42">
        <v>0</v>
      </c>
      <c r="I43" s="42">
        <v>0</v>
      </c>
      <c r="J43" s="43">
        <v>0</v>
      </c>
      <c r="K43" s="22"/>
      <c r="L43" s="22"/>
      <c r="M43" s="22"/>
      <c r="N43" s="22"/>
      <c r="O43" s="22"/>
      <c r="P43" s="22"/>
    </row>
    <row r="44" spans="1:16" ht="39" customHeight="1">
      <c r="A44" s="22"/>
      <c r="B44" s="44" t="s">
        <v>564</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tWMDLo5her4cRKUsr+dFCt2uFswSujcn9zifZASP/ngcjjOEm9P8YcDV1tqyDkIbQD3/hVqo/7lyWz3fnGnqQ==" saltValue="9NFIF7chkqXJG1RIRONn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6</v>
      </c>
      <c r="P43" s="48"/>
      <c r="Q43" s="48"/>
      <c r="R43" s="48"/>
      <c r="S43" s="48"/>
      <c r="T43" s="48"/>
      <c r="U43" s="48"/>
    </row>
    <row r="44" spans="1:21" ht="30.75" customHeight="1" thickBot="1">
      <c r="A44" s="48"/>
      <c r="B44" s="51" t="s">
        <v>7</v>
      </c>
      <c r="C44" s="52"/>
      <c r="D44" s="52"/>
      <c r="E44" s="53"/>
      <c r="F44" s="53"/>
      <c r="G44" s="53"/>
      <c r="H44" s="53"/>
      <c r="I44" s="53"/>
      <c r="J44" s="54" t="s">
        <v>1</v>
      </c>
      <c r="K44" s="55" t="s">
        <v>537</v>
      </c>
      <c r="L44" s="56" t="s">
        <v>538</v>
      </c>
      <c r="M44" s="56" t="s">
        <v>539</v>
      </c>
      <c r="N44" s="56" t="s">
        <v>540</v>
      </c>
      <c r="O44" s="57" t="s">
        <v>541</v>
      </c>
      <c r="P44" s="48"/>
      <c r="Q44" s="48"/>
      <c r="R44" s="48"/>
      <c r="S44" s="48"/>
      <c r="T44" s="48"/>
      <c r="U44" s="48"/>
    </row>
    <row r="45" spans="1:21" ht="30.75" customHeight="1">
      <c r="A45" s="48"/>
      <c r="B45" s="1234" t="s">
        <v>8</v>
      </c>
      <c r="C45" s="1235"/>
      <c r="D45" s="58"/>
      <c r="E45" s="1240" t="s">
        <v>9</v>
      </c>
      <c r="F45" s="1240"/>
      <c r="G45" s="1240"/>
      <c r="H45" s="1240"/>
      <c r="I45" s="1240"/>
      <c r="J45" s="1241"/>
      <c r="K45" s="59">
        <v>13995</v>
      </c>
      <c r="L45" s="60">
        <v>13232</v>
      </c>
      <c r="M45" s="60">
        <v>12706</v>
      </c>
      <c r="N45" s="60">
        <v>12665</v>
      </c>
      <c r="O45" s="61">
        <v>12652</v>
      </c>
      <c r="P45" s="48"/>
      <c r="Q45" s="48"/>
      <c r="R45" s="48"/>
      <c r="S45" s="48"/>
      <c r="T45" s="48"/>
      <c r="U45" s="48"/>
    </row>
    <row r="46" spans="1:21" ht="30.75" customHeight="1">
      <c r="A46" s="48"/>
      <c r="B46" s="1236"/>
      <c r="C46" s="1237"/>
      <c r="D46" s="62"/>
      <c r="E46" s="1228" t="s">
        <v>10</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11</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12</v>
      </c>
      <c r="F48" s="1228"/>
      <c r="G48" s="1228"/>
      <c r="H48" s="1228"/>
      <c r="I48" s="1228"/>
      <c r="J48" s="1229"/>
      <c r="K48" s="63">
        <v>4213</v>
      </c>
      <c r="L48" s="64">
        <v>4179</v>
      </c>
      <c r="M48" s="64">
        <v>4263</v>
      </c>
      <c r="N48" s="64">
        <v>4053</v>
      </c>
      <c r="O48" s="65">
        <v>3732</v>
      </c>
      <c r="P48" s="48"/>
      <c r="Q48" s="48"/>
      <c r="R48" s="48"/>
      <c r="S48" s="48"/>
      <c r="T48" s="48"/>
      <c r="U48" s="48"/>
    </row>
    <row r="49" spans="1:21" ht="30.75" customHeight="1">
      <c r="A49" s="48"/>
      <c r="B49" s="1236"/>
      <c r="C49" s="1237"/>
      <c r="D49" s="62"/>
      <c r="E49" s="1228" t="s">
        <v>13</v>
      </c>
      <c r="F49" s="1228"/>
      <c r="G49" s="1228"/>
      <c r="H49" s="1228"/>
      <c r="I49" s="1228"/>
      <c r="J49" s="1229"/>
      <c r="K49" s="63">
        <v>522</v>
      </c>
      <c r="L49" s="64">
        <v>521</v>
      </c>
      <c r="M49" s="64">
        <v>467</v>
      </c>
      <c r="N49" s="64">
        <v>407</v>
      </c>
      <c r="O49" s="65">
        <v>243</v>
      </c>
      <c r="P49" s="48"/>
      <c r="Q49" s="48"/>
      <c r="R49" s="48"/>
      <c r="S49" s="48"/>
      <c r="T49" s="48"/>
      <c r="U49" s="48"/>
    </row>
    <row r="50" spans="1:21" ht="30.75" customHeight="1">
      <c r="A50" s="48"/>
      <c r="B50" s="1236"/>
      <c r="C50" s="1237"/>
      <c r="D50" s="62"/>
      <c r="E50" s="1228" t="s">
        <v>14</v>
      </c>
      <c r="F50" s="1228"/>
      <c r="G50" s="1228"/>
      <c r="H50" s="1228"/>
      <c r="I50" s="1228"/>
      <c r="J50" s="1229"/>
      <c r="K50" s="63">
        <v>967</v>
      </c>
      <c r="L50" s="64">
        <v>981</v>
      </c>
      <c r="M50" s="64">
        <v>1056</v>
      </c>
      <c r="N50" s="64">
        <v>1057</v>
      </c>
      <c r="O50" s="65">
        <v>1146</v>
      </c>
      <c r="P50" s="48"/>
      <c r="Q50" s="48"/>
      <c r="R50" s="48"/>
      <c r="S50" s="48"/>
      <c r="T50" s="48"/>
      <c r="U50" s="48"/>
    </row>
    <row r="51" spans="1:21" ht="30.75" customHeight="1">
      <c r="A51" s="48"/>
      <c r="B51" s="1238"/>
      <c r="C51" s="1239"/>
      <c r="D51" s="66"/>
      <c r="E51" s="1228" t="s">
        <v>15</v>
      </c>
      <c r="F51" s="1228"/>
      <c r="G51" s="1228"/>
      <c r="H51" s="1228"/>
      <c r="I51" s="1228"/>
      <c r="J51" s="1229"/>
      <c r="K51" s="63">
        <v>4</v>
      </c>
      <c r="L51" s="64">
        <v>0</v>
      </c>
      <c r="M51" s="64" t="s">
        <v>501</v>
      </c>
      <c r="N51" s="64">
        <v>0</v>
      </c>
      <c r="O51" s="65" t="s">
        <v>501</v>
      </c>
      <c r="P51" s="48"/>
      <c r="Q51" s="48"/>
      <c r="R51" s="48"/>
      <c r="S51" s="48"/>
      <c r="T51" s="48"/>
      <c r="U51" s="48"/>
    </row>
    <row r="52" spans="1:21" ht="30.75" customHeight="1">
      <c r="A52" s="48"/>
      <c r="B52" s="1226" t="s">
        <v>16</v>
      </c>
      <c r="C52" s="1227"/>
      <c r="D52" s="66"/>
      <c r="E52" s="1228" t="s">
        <v>17</v>
      </c>
      <c r="F52" s="1228"/>
      <c r="G52" s="1228"/>
      <c r="H52" s="1228"/>
      <c r="I52" s="1228"/>
      <c r="J52" s="1229"/>
      <c r="K52" s="63">
        <v>19862</v>
      </c>
      <c r="L52" s="64">
        <v>19933</v>
      </c>
      <c r="M52" s="64">
        <v>18945</v>
      </c>
      <c r="N52" s="64">
        <v>18638</v>
      </c>
      <c r="O52" s="65">
        <v>18366</v>
      </c>
      <c r="P52" s="48"/>
      <c r="Q52" s="48"/>
      <c r="R52" s="48"/>
      <c r="S52" s="48"/>
      <c r="T52" s="48"/>
      <c r="U52" s="48"/>
    </row>
    <row r="53" spans="1:21" ht="30.75" customHeight="1" thickBot="1">
      <c r="A53" s="48"/>
      <c r="B53" s="1230" t="s">
        <v>18</v>
      </c>
      <c r="C53" s="1231"/>
      <c r="D53" s="67"/>
      <c r="E53" s="1232" t="s">
        <v>19</v>
      </c>
      <c r="F53" s="1232"/>
      <c r="G53" s="1232"/>
      <c r="H53" s="1232"/>
      <c r="I53" s="1232"/>
      <c r="J53" s="1233"/>
      <c r="K53" s="68">
        <v>-161</v>
      </c>
      <c r="L53" s="69">
        <v>-1020</v>
      </c>
      <c r="M53" s="69">
        <v>-453</v>
      </c>
      <c r="N53" s="69">
        <v>-456</v>
      </c>
      <c r="O53" s="70">
        <v>-593</v>
      </c>
      <c r="P53" s="48"/>
      <c r="Q53" s="48"/>
      <c r="R53" s="48"/>
      <c r="S53" s="48"/>
      <c r="T53" s="48"/>
      <c r="U53" s="48"/>
    </row>
    <row r="54" spans="1:21" ht="24" customHeight="1">
      <c r="A54" s="48"/>
      <c r="B54" s="71" t="s">
        <v>20</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n8m7zAhk4AuyRd62uZ4MOE0R8hPiVBMMSwM4SM2zFp6rkXFmIa9B4fyedsKMnaXjRTlJb5J9yy8xV1azFYNHw==" saltValue="5EGAd6FBeE72FzJEp2pR0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6</v>
      </c>
    </row>
    <row r="40" spans="2:13" ht="27.75" customHeight="1" thickBot="1">
      <c r="B40" s="74" t="s">
        <v>7</v>
      </c>
      <c r="C40" s="75"/>
      <c r="D40" s="75"/>
      <c r="E40" s="76"/>
      <c r="F40" s="76"/>
      <c r="G40" s="76"/>
      <c r="H40" s="77" t="s">
        <v>1</v>
      </c>
      <c r="I40" s="78" t="s">
        <v>537</v>
      </c>
      <c r="J40" s="79" t="s">
        <v>538</v>
      </c>
      <c r="K40" s="79" t="s">
        <v>539</v>
      </c>
      <c r="L40" s="79" t="s">
        <v>540</v>
      </c>
      <c r="M40" s="80" t="s">
        <v>541</v>
      </c>
    </row>
    <row r="41" spans="2:13" ht="27.75" customHeight="1">
      <c r="B41" s="1242" t="s">
        <v>565</v>
      </c>
      <c r="C41" s="1243"/>
      <c r="D41" s="81"/>
      <c r="E41" s="1248" t="s">
        <v>21</v>
      </c>
      <c r="F41" s="1248"/>
      <c r="G41" s="1248"/>
      <c r="H41" s="1249"/>
      <c r="I41" s="82">
        <v>128789</v>
      </c>
      <c r="J41" s="83">
        <v>129662</v>
      </c>
      <c r="K41" s="83">
        <v>129650</v>
      </c>
      <c r="L41" s="83">
        <v>130234</v>
      </c>
      <c r="M41" s="84">
        <v>129037</v>
      </c>
    </row>
    <row r="42" spans="2:13" ht="27.75" customHeight="1">
      <c r="B42" s="1244"/>
      <c r="C42" s="1245"/>
      <c r="D42" s="85"/>
      <c r="E42" s="1250" t="s">
        <v>22</v>
      </c>
      <c r="F42" s="1250"/>
      <c r="G42" s="1250"/>
      <c r="H42" s="1251"/>
      <c r="I42" s="86">
        <v>14599</v>
      </c>
      <c r="J42" s="87">
        <v>12968</v>
      </c>
      <c r="K42" s="87">
        <v>11376</v>
      </c>
      <c r="L42" s="87">
        <v>10742</v>
      </c>
      <c r="M42" s="88">
        <v>9258</v>
      </c>
    </row>
    <row r="43" spans="2:13" ht="27.75" customHeight="1">
      <c r="B43" s="1244"/>
      <c r="C43" s="1245"/>
      <c r="D43" s="85"/>
      <c r="E43" s="1250" t="s">
        <v>23</v>
      </c>
      <c r="F43" s="1250"/>
      <c r="G43" s="1250"/>
      <c r="H43" s="1251"/>
      <c r="I43" s="86">
        <v>39868</v>
      </c>
      <c r="J43" s="87">
        <v>37403</v>
      </c>
      <c r="K43" s="87">
        <v>35498</v>
      </c>
      <c r="L43" s="87">
        <v>33452</v>
      </c>
      <c r="M43" s="88">
        <v>31721</v>
      </c>
    </row>
    <row r="44" spans="2:13" ht="27.75" customHeight="1">
      <c r="B44" s="1244"/>
      <c r="C44" s="1245"/>
      <c r="D44" s="85"/>
      <c r="E44" s="1250" t="s">
        <v>24</v>
      </c>
      <c r="F44" s="1250"/>
      <c r="G44" s="1250"/>
      <c r="H44" s="1251"/>
      <c r="I44" s="86">
        <v>1783</v>
      </c>
      <c r="J44" s="87">
        <v>1430</v>
      </c>
      <c r="K44" s="87">
        <v>1077</v>
      </c>
      <c r="L44" s="87">
        <v>768</v>
      </c>
      <c r="M44" s="88">
        <v>531</v>
      </c>
    </row>
    <row r="45" spans="2:13" ht="27.75" customHeight="1">
      <c r="B45" s="1244"/>
      <c r="C45" s="1245"/>
      <c r="D45" s="85"/>
      <c r="E45" s="1250" t="s">
        <v>25</v>
      </c>
      <c r="F45" s="1250"/>
      <c r="G45" s="1250"/>
      <c r="H45" s="1251"/>
      <c r="I45" s="86">
        <v>29067</v>
      </c>
      <c r="J45" s="87">
        <v>26008</v>
      </c>
      <c r="K45" s="87">
        <v>24856</v>
      </c>
      <c r="L45" s="87">
        <v>24056</v>
      </c>
      <c r="M45" s="88">
        <v>23004</v>
      </c>
    </row>
    <row r="46" spans="2:13" ht="27.75" customHeight="1">
      <c r="B46" s="1244"/>
      <c r="C46" s="1245"/>
      <c r="D46" s="89"/>
      <c r="E46" s="1250" t="s">
        <v>26</v>
      </c>
      <c r="F46" s="1250"/>
      <c r="G46" s="1250"/>
      <c r="H46" s="1251"/>
      <c r="I46" s="86" t="s">
        <v>501</v>
      </c>
      <c r="J46" s="87" t="s">
        <v>501</v>
      </c>
      <c r="K46" s="87" t="s">
        <v>501</v>
      </c>
      <c r="L46" s="87" t="s">
        <v>501</v>
      </c>
      <c r="M46" s="88" t="s">
        <v>501</v>
      </c>
    </row>
    <row r="47" spans="2:13" ht="27.75" customHeight="1">
      <c r="B47" s="1244"/>
      <c r="C47" s="1245"/>
      <c r="D47" s="90"/>
      <c r="E47" s="1252" t="s">
        <v>566</v>
      </c>
      <c r="F47" s="1253"/>
      <c r="G47" s="1253"/>
      <c r="H47" s="1254"/>
      <c r="I47" s="86" t="s">
        <v>501</v>
      </c>
      <c r="J47" s="87" t="s">
        <v>501</v>
      </c>
      <c r="K47" s="87" t="s">
        <v>501</v>
      </c>
      <c r="L47" s="87" t="s">
        <v>501</v>
      </c>
      <c r="M47" s="88" t="s">
        <v>501</v>
      </c>
    </row>
    <row r="48" spans="2:13" ht="27.75" customHeight="1">
      <c r="B48" s="1244"/>
      <c r="C48" s="1245"/>
      <c r="D48" s="85"/>
      <c r="E48" s="1250" t="s">
        <v>27</v>
      </c>
      <c r="F48" s="1250"/>
      <c r="G48" s="1250"/>
      <c r="H48" s="1251"/>
      <c r="I48" s="86" t="s">
        <v>501</v>
      </c>
      <c r="J48" s="87" t="s">
        <v>501</v>
      </c>
      <c r="K48" s="87" t="s">
        <v>501</v>
      </c>
      <c r="L48" s="87" t="s">
        <v>501</v>
      </c>
      <c r="M48" s="88" t="s">
        <v>501</v>
      </c>
    </row>
    <row r="49" spans="2:13" ht="27.75" customHeight="1">
      <c r="B49" s="1246"/>
      <c r="C49" s="1247"/>
      <c r="D49" s="85"/>
      <c r="E49" s="1250" t="s">
        <v>28</v>
      </c>
      <c r="F49" s="1250"/>
      <c r="G49" s="1250"/>
      <c r="H49" s="1251"/>
      <c r="I49" s="86" t="s">
        <v>501</v>
      </c>
      <c r="J49" s="87" t="s">
        <v>501</v>
      </c>
      <c r="K49" s="87" t="s">
        <v>501</v>
      </c>
      <c r="L49" s="87" t="s">
        <v>501</v>
      </c>
      <c r="M49" s="88" t="s">
        <v>501</v>
      </c>
    </row>
    <row r="50" spans="2:13" ht="27.75" customHeight="1">
      <c r="B50" s="1255" t="s">
        <v>29</v>
      </c>
      <c r="C50" s="1256"/>
      <c r="D50" s="91"/>
      <c r="E50" s="1250" t="s">
        <v>30</v>
      </c>
      <c r="F50" s="1250"/>
      <c r="G50" s="1250"/>
      <c r="H50" s="1251"/>
      <c r="I50" s="86">
        <v>18271</v>
      </c>
      <c r="J50" s="87">
        <v>21055</v>
      </c>
      <c r="K50" s="87">
        <v>23468</v>
      </c>
      <c r="L50" s="87">
        <v>26197</v>
      </c>
      <c r="M50" s="88">
        <v>27171</v>
      </c>
    </row>
    <row r="51" spans="2:13" ht="27.75" customHeight="1">
      <c r="B51" s="1244"/>
      <c r="C51" s="1245"/>
      <c r="D51" s="85"/>
      <c r="E51" s="1250" t="s">
        <v>31</v>
      </c>
      <c r="F51" s="1250"/>
      <c r="G51" s="1250"/>
      <c r="H51" s="1251"/>
      <c r="I51" s="86">
        <v>52165</v>
      </c>
      <c r="J51" s="87">
        <v>50680</v>
      </c>
      <c r="K51" s="87">
        <v>49479</v>
      </c>
      <c r="L51" s="87">
        <v>46901</v>
      </c>
      <c r="M51" s="88">
        <v>45141</v>
      </c>
    </row>
    <row r="52" spans="2:13" ht="27.75" customHeight="1">
      <c r="B52" s="1246"/>
      <c r="C52" s="1247"/>
      <c r="D52" s="85"/>
      <c r="E52" s="1250" t="s">
        <v>32</v>
      </c>
      <c r="F52" s="1250"/>
      <c r="G52" s="1250"/>
      <c r="H52" s="1251"/>
      <c r="I52" s="86">
        <v>133433</v>
      </c>
      <c r="J52" s="87">
        <v>131279</v>
      </c>
      <c r="K52" s="87">
        <v>129655</v>
      </c>
      <c r="L52" s="87">
        <v>126246</v>
      </c>
      <c r="M52" s="88">
        <v>123379</v>
      </c>
    </row>
    <row r="53" spans="2:13" ht="27.75" customHeight="1" thickBot="1">
      <c r="B53" s="1257" t="s">
        <v>567</v>
      </c>
      <c r="C53" s="1258"/>
      <c r="D53" s="92"/>
      <c r="E53" s="1259" t="s">
        <v>33</v>
      </c>
      <c r="F53" s="1259"/>
      <c r="G53" s="1259"/>
      <c r="H53" s="1260"/>
      <c r="I53" s="93">
        <v>10237</v>
      </c>
      <c r="J53" s="94">
        <v>4456</v>
      </c>
      <c r="K53" s="94">
        <v>-144</v>
      </c>
      <c r="L53" s="94">
        <v>-92</v>
      </c>
      <c r="M53" s="95">
        <v>-2139</v>
      </c>
    </row>
    <row r="54" spans="2:13" ht="27.75" customHeight="1">
      <c r="B54" s="96" t="s">
        <v>568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az1ldJtcIYVqHpyul+51Dnn5NZ9Ah4ZtP7qLb0OLXD9GKUpCBOLoxneZ/PzvGe5W4/TCF1Cnva+GeRkf058vA==" saltValue="pbNAe/EXAsHI1wGHhpr1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34</v>
      </c>
    </row>
    <row r="54" spans="2:8" ht="29.25" customHeight="1" thickBot="1">
      <c r="B54" s="101" t="s">
        <v>0</v>
      </c>
      <c r="C54" s="102"/>
      <c r="D54" s="102"/>
      <c r="E54" s="103" t="s">
        <v>1</v>
      </c>
      <c r="F54" s="104" t="s">
        <v>539</v>
      </c>
      <c r="G54" s="104" t="s">
        <v>540</v>
      </c>
      <c r="H54" s="105" t="s">
        <v>541</v>
      </c>
    </row>
    <row r="55" spans="2:8" ht="52.5" customHeight="1">
      <c r="B55" s="106"/>
      <c r="C55" s="1269" t="s">
        <v>35</v>
      </c>
      <c r="D55" s="1269"/>
      <c r="E55" s="1270"/>
      <c r="F55" s="107">
        <v>10337</v>
      </c>
      <c r="G55" s="107">
        <v>12438</v>
      </c>
      <c r="H55" s="108">
        <v>11440</v>
      </c>
    </row>
    <row r="56" spans="2:8" ht="52.5" customHeight="1">
      <c r="B56" s="109"/>
      <c r="C56" s="1271" t="s">
        <v>36</v>
      </c>
      <c r="D56" s="1271"/>
      <c r="E56" s="1272"/>
      <c r="F56" s="110">
        <v>4</v>
      </c>
      <c r="G56" s="110">
        <v>4</v>
      </c>
      <c r="H56" s="111">
        <v>4</v>
      </c>
    </row>
    <row r="57" spans="2:8" ht="53.25" customHeight="1">
      <c r="B57" s="109"/>
      <c r="C57" s="1273" t="s">
        <v>37</v>
      </c>
      <c r="D57" s="1273"/>
      <c r="E57" s="1274"/>
      <c r="F57" s="112">
        <v>11343</v>
      </c>
      <c r="G57" s="112">
        <v>11321</v>
      </c>
      <c r="H57" s="113">
        <v>12428</v>
      </c>
    </row>
    <row r="58" spans="2:8" ht="45.75" customHeight="1">
      <c r="B58" s="114"/>
      <c r="C58" s="1261" t="s">
        <v>569</v>
      </c>
      <c r="D58" s="1262"/>
      <c r="E58" s="1263"/>
      <c r="F58" s="115">
        <v>3172</v>
      </c>
      <c r="G58" s="115">
        <v>3314</v>
      </c>
      <c r="H58" s="116">
        <v>4393</v>
      </c>
    </row>
    <row r="59" spans="2:8" ht="45.75" customHeight="1">
      <c r="B59" s="114"/>
      <c r="C59" s="1261" t="s">
        <v>570</v>
      </c>
      <c r="D59" s="1262"/>
      <c r="E59" s="1263"/>
      <c r="F59" s="115">
        <v>3403</v>
      </c>
      <c r="G59" s="115">
        <v>3406</v>
      </c>
      <c r="H59" s="116">
        <v>3406</v>
      </c>
    </row>
    <row r="60" spans="2:8" ht="45.75" customHeight="1">
      <c r="B60" s="114"/>
      <c r="C60" s="1261" t="s">
        <v>571</v>
      </c>
      <c r="D60" s="1262"/>
      <c r="E60" s="1263"/>
      <c r="F60" s="115">
        <v>2207</v>
      </c>
      <c r="G60" s="115">
        <v>2208</v>
      </c>
      <c r="H60" s="116">
        <v>2209</v>
      </c>
    </row>
    <row r="61" spans="2:8" ht="45.75" customHeight="1">
      <c r="B61" s="114"/>
      <c r="C61" s="1261" t="s">
        <v>572</v>
      </c>
      <c r="D61" s="1262"/>
      <c r="E61" s="1263"/>
      <c r="F61" s="115">
        <v>1516</v>
      </c>
      <c r="G61" s="115">
        <v>1517</v>
      </c>
      <c r="H61" s="116">
        <v>1517</v>
      </c>
    </row>
    <row r="62" spans="2:8" ht="45.75" customHeight="1" thickBot="1">
      <c r="B62" s="117"/>
      <c r="C62" s="1264" t="s">
        <v>573</v>
      </c>
      <c r="D62" s="1265"/>
      <c r="E62" s="1266"/>
      <c r="F62" s="118">
        <v>441</v>
      </c>
      <c r="G62" s="118">
        <v>391</v>
      </c>
      <c r="H62" s="119">
        <v>333</v>
      </c>
    </row>
    <row r="63" spans="2:8" ht="52.5" customHeight="1" thickBot="1">
      <c r="B63" s="120"/>
      <c r="C63" s="1267" t="s">
        <v>38</v>
      </c>
      <c r="D63" s="1267"/>
      <c r="E63" s="1268"/>
      <c r="F63" s="121">
        <v>21684</v>
      </c>
      <c r="G63" s="121">
        <v>23763</v>
      </c>
      <c r="H63" s="122">
        <v>23871</v>
      </c>
    </row>
    <row r="64" spans="2:8" ht="15" customHeight="1"/>
    <row r="65" ht="0" hidden="1" customHeight="1"/>
    <row r="66" ht="0" hidden="1" customHeight="1"/>
  </sheetData>
  <sheetProtection algorithmName="SHA-512" hashValue="QXCPQI8n5AAi0tHJ2e0+bZtnIgs0Ss+Zh6ESkHbsUn+/JQ/ylPDXoF/pD2xqODobgRfqtqd8w2xbKdxIBwEz/g==" saltValue="ZMF37h3U9NwrlntZH09S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39</v>
      </c>
      <c r="E2" s="134"/>
      <c r="F2" s="135" t="s">
        <v>536</v>
      </c>
      <c r="G2" s="136"/>
      <c r="H2" s="137"/>
    </row>
    <row r="3" spans="1:8">
      <c r="A3" s="133" t="s">
        <v>529</v>
      </c>
      <c r="B3" s="138"/>
      <c r="C3" s="139"/>
      <c r="D3" s="140">
        <v>34474</v>
      </c>
      <c r="E3" s="141"/>
      <c r="F3" s="142">
        <v>43141</v>
      </c>
      <c r="G3" s="143"/>
      <c r="H3" s="144"/>
    </row>
    <row r="4" spans="1:8">
      <c r="A4" s="145"/>
      <c r="B4" s="146"/>
      <c r="C4" s="147"/>
      <c r="D4" s="148">
        <v>22792</v>
      </c>
      <c r="E4" s="149"/>
      <c r="F4" s="150">
        <v>21887</v>
      </c>
      <c r="G4" s="151"/>
      <c r="H4" s="152"/>
    </row>
    <row r="5" spans="1:8">
      <c r="A5" s="133" t="s">
        <v>531</v>
      </c>
      <c r="B5" s="138"/>
      <c r="C5" s="139"/>
      <c r="D5" s="140">
        <v>33561</v>
      </c>
      <c r="E5" s="141"/>
      <c r="F5" s="142">
        <v>45117</v>
      </c>
      <c r="G5" s="143"/>
      <c r="H5" s="144"/>
    </row>
    <row r="6" spans="1:8">
      <c r="A6" s="145"/>
      <c r="B6" s="146"/>
      <c r="C6" s="147"/>
      <c r="D6" s="148">
        <v>24126</v>
      </c>
      <c r="E6" s="149"/>
      <c r="F6" s="150">
        <v>25589</v>
      </c>
      <c r="G6" s="151"/>
      <c r="H6" s="152"/>
    </row>
    <row r="7" spans="1:8">
      <c r="A7" s="133" t="s">
        <v>532</v>
      </c>
      <c r="B7" s="138"/>
      <c r="C7" s="139"/>
      <c r="D7" s="140">
        <v>28736</v>
      </c>
      <c r="E7" s="141"/>
      <c r="F7" s="142">
        <v>50880</v>
      </c>
      <c r="G7" s="143"/>
      <c r="H7" s="144"/>
    </row>
    <row r="8" spans="1:8">
      <c r="A8" s="145"/>
      <c r="B8" s="146"/>
      <c r="C8" s="147"/>
      <c r="D8" s="148">
        <v>21484</v>
      </c>
      <c r="E8" s="149"/>
      <c r="F8" s="150">
        <v>27819</v>
      </c>
      <c r="G8" s="151"/>
      <c r="H8" s="152"/>
    </row>
    <row r="9" spans="1:8">
      <c r="A9" s="133" t="s">
        <v>533</v>
      </c>
      <c r="B9" s="138"/>
      <c r="C9" s="139"/>
      <c r="D9" s="140">
        <v>32503</v>
      </c>
      <c r="E9" s="141"/>
      <c r="F9" s="142">
        <v>46395</v>
      </c>
      <c r="G9" s="143"/>
      <c r="H9" s="144"/>
    </row>
    <row r="10" spans="1:8">
      <c r="A10" s="145"/>
      <c r="B10" s="146"/>
      <c r="C10" s="147"/>
      <c r="D10" s="148">
        <v>25077</v>
      </c>
      <c r="E10" s="149"/>
      <c r="F10" s="150">
        <v>26304</v>
      </c>
      <c r="G10" s="151"/>
      <c r="H10" s="152"/>
    </row>
    <row r="11" spans="1:8">
      <c r="A11" s="133" t="s">
        <v>534</v>
      </c>
      <c r="B11" s="138"/>
      <c r="C11" s="139"/>
      <c r="D11" s="140">
        <v>27207</v>
      </c>
      <c r="E11" s="141"/>
      <c r="F11" s="142">
        <v>48088</v>
      </c>
      <c r="G11" s="143"/>
      <c r="H11" s="144"/>
    </row>
    <row r="12" spans="1:8">
      <c r="A12" s="145"/>
      <c r="B12" s="146"/>
      <c r="C12" s="153"/>
      <c r="D12" s="148">
        <v>19840</v>
      </c>
      <c r="E12" s="149"/>
      <c r="F12" s="150">
        <v>25183</v>
      </c>
      <c r="G12" s="151"/>
      <c r="H12" s="152"/>
    </row>
    <row r="13" spans="1:8">
      <c r="A13" s="133"/>
      <c r="B13" s="138"/>
      <c r="C13" s="154"/>
      <c r="D13" s="155">
        <v>31296</v>
      </c>
      <c r="E13" s="156"/>
      <c r="F13" s="157">
        <v>46724</v>
      </c>
      <c r="G13" s="158"/>
      <c r="H13" s="144"/>
    </row>
    <row r="14" spans="1:8">
      <c r="A14" s="145"/>
      <c r="B14" s="146"/>
      <c r="C14" s="147"/>
      <c r="D14" s="148">
        <v>22664</v>
      </c>
      <c r="E14" s="149"/>
      <c r="F14" s="150">
        <v>25356</v>
      </c>
      <c r="G14" s="151"/>
      <c r="H14" s="152"/>
    </row>
    <row r="17" spans="1:11">
      <c r="A17" s="129" t="s">
        <v>40</v>
      </c>
    </row>
    <row r="18" spans="1:11">
      <c r="A18" s="159"/>
      <c r="B18" s="159" t="e">
        <f>#REF!</f>
        <v>#REF!</v>
      </c>
      <c r="C18" s="159" t="e">
        <f>#REF!</f>
        <v>#REF!</v>
      </c>
      <c r="D18" s="159" t="e">
        <f>#REF!</f>
        <v>#REF!</v>
      </c>
      <c r="E18" s="159" t="e">
        <f>#REF!</f>
        <v>#REF!</v>
      </c>
      <c r="F18" s="159" t="e">
        <f>#REF!</f>
        <v>#REF!</v>
      </c>
    </row>
    <row r="19" spans="1:11">
      <c r="A19" s="159" t="s">
        <v>41</v>
      </c>
      <c r="B19" s="159" t="e">
        <f>ROUND(VALUE(SUBSTITUTE(#REF!,"▲","-")),2)</f>
        <v>#REF!</v>
      </c>
      <c r="C19" s="159" t="e">
        <f>ROUND(VALUE(SUBSTITUTE(#REF!,"▲","-")),2)</f>
        <v>#REF!</v>
      </c>
      <c r="D19" s="159" t="e">
        <f>ROUND(VALUE(SUBSTITUTE(#REF!,"▲","-")),2)</f>
        <v>#REF!</v>
      </c>
      <c r="E19" s="159" t="e">
        <f>ROUND(VALUE(SUBSTITUTE(#REF!,"▲","-")),2)</f>
        <v>#REF!</v>
      </c>
      <c r="F19" s="159" t="e">
        <f>ROUND(VALUE(SUBSTITUTE(#REF!,"▲","-")),2)</f>
        <v>#REF!</v>
      </c>
    </row>
    <row r="20" spans="1:11">
      <c r="A20" s="159" t="s">
        <v>42</v>
      </c>
      <c r="B20" s="159" t="e">
        <f>ROUND(VALUE(SUBSTITUTE(#REF!,"▲","-")),2)</f>
        <v>#REF!</v>
      </c>
      <c r="C20" s="159" t="e">
        <f>ROUND(VALUE(SUBSTITUTE(#REF!,"▲","-")),2)</f>
        <v>#REF!</v>
      </c>
      <c r="D20" s="159" t="e">
        <f>ROUND(VALUE(SUBSTITUTE(#REF!,"▲","-")),2)</f>
        <v>#REF!</v>
      </c>
      <c r="E20" s="159" t="e">
        <f>ROUND(VALUE(SUBSTITUTE(#REF!,"▲","-")),2)</f>
        <v>#REF!</v>
      </c>
      <c r="F20" s="159" t="e">
        <f>ROUND(VALUE(SUBSTITUTE(#REF!,"▲","-")),2)</f>
        <v>#REF!</v>
      </c>
    </row>
    <row r="21" spans="1:11">
      <c r="A21" s="159" t="s">
        <v>43</v>
      </c>
      <c r="B21" s="159" t="e">
        <f>IF(ISNUMBER(VALUE(SUBSTITUTE(#REF!,"▲","-"))),ROUND(VALUE(SUBSTITUTE(#REF!,"▲","-")),2),NA())</f>
        <v>#N/A</v>
      </c>
      <c r="C21" s="159" t="e">
        <f>IF(ISNUMBER(VALUE(SUBSTITUTE(#REF!,"▲","-"))),ROUND(VALUE(SUBSTITUTE(#REF!,"▲","-")),2),NA())</f>
        <v>#N/A</v>
      </c>
      <c r="D21" s="159" t="e">
        <f>IF(ISNUMBER(VALUE(SUBSTITUTE(#REF!,"▲","-"))),ROUND(VALUE(SUBSTITUTE(#REF!,"▲","-")),2),NA())</f>
        <v>#N/A</v>
      </c>
      <c r="E21" s="159" t="e">
        <f>IF(ISNUMBER(VALUE(SUBSTITUTE(#REF!,"▲","-"))),ROUND(VALUE(SUBSTITUTE(#REF!,"▲","-")),2),NA())</f>
        <v>#N/A</v>
      </c>
      <c r="F21" s="159" t="e">
        <f>IF(ISNUMBER(VALUE(SUBSTITUTE(#REF!,"▲","-"))),ROUND(VALUE(SUBSTITUTE(#REF!,"▲","-")),2),NA())</f>
        <v>#N/A</v>
      </c>
    </row>
    <row r="24" spans="1:11">
      <c r="A24" s="129" t="s">
        <v>44</v>
      </c>
    </row>
    <row r="25" spans="1:11">
      <c r="A25" s="160"/>
      <c r="B25" s="160" t="e">
        <f>#REF!</f>
        <v>#REF!</v>
      </c>
      <c r="C25" s="160"/>
      <c r="D25" s="160" t="e">
        <f>#REF!</f>
        <v>#REF!</v>
      </c>
      <c r="E25" s="160"/>
      <c r="F25" s="160" t="e">
        <f>#REF!</f>
        <v>#REF!</v>
      </c>
      <c r="G25" s="160"/>
      <c r="H25" s="160" t="e">
        <f>#REF!</f>
        <v>#REF!</v>
      </c>
      <c r="I25" s="160"/>
      <c r="J25" s="160" t="e">
        <f>#REF!</f>
        <v>#REF!</v>
      </c>
      <c r="K25" s="160"/>
    </row>
    <row r="26" spans="1:11">
      <c r="A26" s="160"/>
      <c r="B26" s="160" t="s">
        <v>45</v>
      </c>
      <c r="C26" s="160" t="s">
        <v>46</v>
      </c>
      <c r="D26" s="160" t="s">
        <v>45</v>
      </c>
      <c r="E26" s="160" t="s">
        <v>46</v>
      </c>
      <c r="F26" s="160" t="s">
        <v>45</v>
      </c>
      <c r="G26" s="160" t="s">
        <v>46</v>
      </c>
      <c r="H26" s="160" t="s">
        <v>45</v>
      </c>
      <c r="I26" s="160" t="s">
        <v>46</v>
      </c>
      <c r="J26" s="160" t="s">
        <v>45</v>
      </c>
      <c r="K26" s="160" t="s">
        <v>46</v>
      </c>
    </row>
    <row r="27" spans="1:11">
      <c r="A27" s="160" t="e">
        <f>IF(#REF!="",NA(),#REF!)</f>
        <v>#REF!</v>
      </c>
      <c r="B27" s="160" t="e">
        <f>IF(ROUND(VALUE(SUBSTITUTE(#REF!,"▲", "-")), 2) &lt; 0, ABS(ROUND(VALUE(SUBSTITUTE(#REF!,"▲", "-")), 2)), NA())</f>
        <v>#REF!</v>
      </c>
      <c r="C27" s="160" t="e">
        <f>IF(ROUND(VALUE(SUBSTITUTE(#REF!,"▲", "-")), 2) &gt;= 0, ABS(ROUND(VALUE(SUBSTITUTE(#REF!,"▲", "-")), 2)), NA())</f>
        <v>#REF!</v>
      </c>
      <c r="D27" s="160" t="e">
        <f>IF(ROUND(VALUE(SUBSTITUTE(#REF!,"▲", "-")), 2) &lt; 0, ABS(ROUND(VALUE(SUBSTITUTE(#REF!,"▲", "-")), 2)), NA())</f>
        <v>#REF!</v>
      </c>
      <c r="E27" s="160" t="e">
        <f>IF(ROUND(VALUE(SUBSTITUTE(#REF!,"▲", "-")), 2) &gt;= 0, ABS(ROUND(VALUE(SUBSTITUTE(#REF!,"▲", "-")), 2)), NA())</f>
        <v>#REF!</v>
      </c>
      <c r="F27" s="160" t="e">
        <f>IF(ROUND(VALUE(SUBSTITUTE(#REF!,"▲", "-")), 2) &lt; 0, ABS(ROUND(VALUE(SUBSTITUTE(#REF!,"▲", "-")), 2)), NA())</f>
        <v>#REF!</v>
      </c>
      <c r="G27" s="160" t="e">
        <f>IF(ROUND(VALUE(SUBSTITUTE(#REF!,"▲", "-")), 2) &gt;= 0, ABS(ROUND(VALUE(SUBSTITUTE(#REF!,"▲", "-")), 2)), NA())</f>
        <v>#REF!</v>
      </c>
      <c r="H27" s="160" t="e">
        <f>IF(ROUND(VALUE(SUBSTITUTE(#REF!,"▲", "-")), 2) &lt; 0, ABS(ROUND(VALUE(SUBSTITUTE(#REF!,"▲", "-")), 2)), NA())</f>
        <v>#REF!</v>
      </c>
      <c r="I27" s="160" t="e">
        <f>IF(ROUND(VALUE(SUBSTITUTE(#REF!,"▲", "-")), 2) &gt;= 0, ABS(ROUND(VALUE(SUBSTITUTE(#REF!,"▲", "-")), 2)), NA())</f>
        <v>#REF!</v>
      </c>
      <c r="J27" s="160" t="e">
        <f>IF(ROUND(VALUE(SUBSTITUTE(#REF!,"▲", "-")), 2) &lt; 0, ABS(ROUND(VALUE(SUBSTITUTE(#REF!,"▲", "-")), 2)), NA())</f>
        <v>#REF!</v>
      </c>
      <c r="K27" s="160" t="e">
        <f>IF(ROUND(VALUE(SUBSTITUTE(#REF!,"▲", "-")), 2) &gt;= 0, ABS(ROUND(VALUE(SUBSTITUTE(#REF!,"▲", "-")), 2)), NA())</f>
        <v>#REF!</v>
      </c>
    </row>
    <row r="28" spans="1:11">
      <c r="A28" s="160" t="e">
        <f>IF(#REF!="",NA(),#REF!)</f>
        <v>#REF!</v>
      </c>
      <c r="B28" s="160" t="e">
        <f>IF(ROUND(VALUE(SUBSTITUTE(#REF!,"▲", "-")), 2) &lt; 0, ABS(ROUND(VALUE(SUBSTITUTE(#REF!,"▲", "-")), 2)), NA())</f>
        <v>#REF!</v>
      </c>
      <c r="C28" s="160" t="e">
        <f>IF(ROUND(VALUE(SUBSTITUTE(#REF!,"▲", "-")), 2) &gt;= 0, ABS(ROUND(VALUE(SUBSTITUTE(#REF!,"▲", "-")), 2)), NA())</f>
        <v>#REF!</v>
      </c>
      <c r="D28" s="160" t="e">
        <f>IF(ROUND(VALUE(SUBSTITUTE(#REF!,"▲", "-")), 2) &lt; 0, ABS(ROUND(VALUE(SUBSTITUTE(#REF!,"▲", "-")), 2)), NA())</f>
        <v>#REF!</v>
      </c>
      <c r="E28" s="160" t="e">
        <f>IF(ROUND(VALUE(SUBSTITUTE(#REF!,"▲", "-")), 2) &gt;= 0, ABS(ROUND(VALUE(SUBSTITUTE(#REF!,"▲", "-")), 2)), NA())</f>
        <v>#REF!</v>
      </c>
      <c r="F28" s="160" t="e">
        <f>IF(ROUND(VALUE(SUBSTITUTE(#REF!,"▲", "-")), 2) &lt; 0, ABS(ROUND(VALUE(SUBSTITUTE(#REF!,"▲", "-")), 2)), NA())</f>
        <v>#REF!</v>
      </c>
      <c r="G28" s="160" t="e">
        <f>IF(ROUND(VALUE(SUBSTITUTE(#REF!,"▲", "-")), 2) &gt;= 0, ABS(ROUND(VALUE(SUBSTITUTE(#REF!,"▲", "-")), 2)), NA())</f>
        <v>#REF!</v>
      </c>
      <c r="H28" s="160" t="e">
        <f>IF(ROUND(VALUE(SUBSTITUTE(#REF!,"▲", "-")), 2) &lt; 0, ABS(ROUND(VALUE(SUBSTITUTE(#REF!,"▲", "-")), 2)), NA())</f>
        <v>#REF!</v>
      </c>
      <c r="I28" s="160" t="e">
        <f>IF(ROUND(VALUE(SUBSTITUTE(#REF!,"▲", "-")), 2) &gt;= 0, ABS(ROUND(VALUE(SUBSTITUTE(#REF!,"▲", "-")), 2)), NA())</f>
        <v>#REF!</v>
      </c>
      <c r="J28" s="160" t="e">
        <f>IF(ROUND(VALUE(SUBSTITUTE(#REF!,"▲", "-")), 2) &lt; 0, ABS(ROUND(VALUE(SUBSTITUTE(#REF!,"▲", "-")), 2)), NA())</f>
        <v>#REF!</v>
      </c>
      <c r="K28" s="160" t="e">
        <f>IF(ROUND(VALUE(SUBSTITUTE(#REF!,"▲", "-")), 2) &gt;= 0, ABS(ROUND(VALUE(SUBSTITUTE(#REF!,"▲", "-")), 2)), NA())</f>
        <v>#REF!</v>
      </c>
    </row>
    <row r="29" spans="1:11">
      <c r="A29" s="160" t="e">
        <f>IF(#REF!="",NA(),#REF!)</f>
        <v>#REF!</v>
      </c>
      <c r="B29" s="160" t="e">
        <f>IF(ROUND(VALUE(SUBSTITUTE(#REF!,"▲", "-")), 2) &lt; 0, ABS(ROUND(VALUE(SUBSTITUTE(#REF!,"▲", "-")), 2)), NA())</f>
        <v>#REF!</v>
      </c>
      <c r="C29" s="160" t="e">
        <f>IF(ROUND(VALUE(SUBSTITUTE(#REF!,"▲", "-")), 2) &gt;= 0, ABS(ROUND(VALUE(SUBSTITUTE(#REF!,"▲", "-")), 2)), NA())</f>
        <v>#REF!</v>
      </c>
      <c r="D29" s="160" t="e">
        <f>IF(ROUND(VALUE(SUBSTITUTE(#REF!,"▲", "-")), 2) &lt; 0, ABS(ROUND(VALUE(SUBSTITUTE(#REF!,"▲", "-")), 2)), NA())</f>
        <v>#REF!</v>
      </c>
      <c r="E29" s="160" t="e">
        <f>IF(ROUND(VALUE(SUBSTITUTE(#REF!,"▲", "-")), 2) &gt;= 0, ABS(ROUND(VALUE(SUBSTITUTE(#REF!,"▲", "-")), 2)), NA())</f>
        <v>#REF!</v>
      </c>
      <c r="F29" s="160" t="e">
        <f>IF(ROUND(VALUE(SUBSTITUTE(#REF!,"▲", "-")), 2) &lt; 0, ABS(ROUND(VALUE(SUBSTITUTE(#REF!,"▲", "-")), 2)), NA())</f>
        <v>#REF!</v>
      </c>
      <c r="G29" s="160" t="e">
        <f>IF(ROUND(VALUE(SUBSTITUTE(#REF!,"▲", "-")), 2) &gt;= 0, ABS(ROUND(VALUE(SUBSTITUTE(#REF!,"▲", "-")), 2)), NA())</f>
        <v>#REF!</v>
      </c>
      <c r="H29" s="160" t="e">
        <f>IF(ROUND(VALUE(SUBSTITUTE(#REF!,"▲", "-")), 2) &lt; 0, ABS(ROUND(VALUE(SUBSTITUTE(#REF!,"▲", "-")), 2)), NA())</f>
        <v>#REF!</v>
      </c>
      <c r="I29" s="160" t="e">
        <f>IF(ROUND(VALUE(SUBSTITUTE(#REF!,"▲", "-")), 2) &gt;= 0, ABS(ROUND(VALUE(SUBSTITUTE(#REF!,"▲", "-")), 2)), NA())</f>
        <v>#REF!</v>
      </c>
      <c r="J29" s="160" t="e">
        <f>IF(ROUND(VALUE(SUBSTITUTE(#REF!,"▲", "-")), 2) &lt; 0, ABS(ROUND(VALUE(SUBSTITUTE(#REF!,"▲", "-")), 2)), NA())</f>
        <v>#REF!</v>
      </c>
      <c r="K29" s="160" t="e">
        <f>IF(ROUND(VALUE(SUBSTITUTE(#REF!,"▲", "-")), 2) &gt;= 0, ABS(ROUND(VALUE(SUBSTITUTE(#REF!,"▲", "-")), 2)), NA())</f>
        <v>#REF!</v>
      </c>
    </row>
    <row r="30" spans="1:11">
      <c r="A30" s="160" t="e">
        <f>IF(#REF!="",NA(),#REF!)</f>
        <v>#REF!</v>
      </c>
      <c r="B30" s="160" t="e">
        <f>IF(ROUND(VALUE(SUBSTITUTE(#REF!,"▲", "-")), 2) &lt; 0, ABS(ROUND(VALUE(SUBSTITUTE(#REF!,"▲", "-")), 2)), NA())</f>
        <v>#REF!</v>
      </c>
      <c r="C30" s="160" t="e">
        <f>IF(ROUND(VALUE(SUBSTITUTE(#REF!,"▲", "-")), 2) &gt;= 0, ABS(ROUND(VALUE(SUBSTITUTE(#REF!,"▲", "-")), 2)), NA())</f>
        <v>#REF!</v>
      </c>
      <c r="D30" s="160" t="e">
        <f>IF(ROUND(VALUE(SUBSTITUTE(#REF!,"▲", "-")), 2) &lt; 0, ABS(ROUND(VALUE(SUBSTITUTE(#REF!,"▲", "-")), 2)), NA())</f>
        <v>#REF!</v>
      </c>
      <c r="E30" s="160" t="e">
        <f>IF(ROUND(VALUE(SUBSTITUTE(#REF!,"▲", "-")), 2) &gt;= 0, ABS(ROUND(VALUE(SUBSTITUTE(#REF!,"▲", "-")), 2)), NA())</f>
        <v>#REF!</v>
      </c>
      <c r="F30" s="160" t="e">
        <f>IF(ROUND(VALUE(SUBSTITUTE(#REF!,"▲", "-")), 2) &lt; 0, ABS(ROUND(VALUE(SUBSTITUTE(#REF!,"▲", "-")), 2)), NA())</f>
        <v>#REF!</v>
      </c>
      <c r="G30" s="160" t="e">
        <f>IF(ROUND(VALUE(SUBSTITUTE(#REF!,"▲", "-")), 2) &gt;= 0, ABS(ROUND(VALUE(SUBSTITUTE(#REF!,"▲", "-")), 2)), NA())</f>
        <v>#REF!</v>
      </c>
      <c r="H30" s="160" t="e">
        <f>IF(ROUND(VALUE(SUBSTITUTE(#REF!,"▲", "-")), 2) &lt; 0, ABS(ROUND(VALUE(SUBSTITUTE(#REF!,"▲", "-")), 2)), NA())</f>
        <v>#REF!</v>
      </c>
      <c r="I30" s="160" t="e">
        <f>IF(ROUND(VALUE(SUBSTITUTE(#REF!,"▲", "-")), 2) &gt;= 0, ABS(ROUND(VALUE(SUBSTITUTE(#REF!,"▲", "-")), 2)), NA())</f>
        <v>#REF!</v>
      </c>
      <c r="J30" s="160" t="e">
        <f>IF(ROUND(VALUE(SUBSTITUTE(#REF!,"▲", "-")), 2) &lt; 0, ABS(ROUND(VALUE(SUBSTITUTE(#REF!,"▲", "-")), 2)), NA())</f>
        <v>#REF!</v>
      </c>
      <c r="K30" s="160" t="e">
        <f>IF(ROUND(VALUE(SUBSTITUTE(#REF!,"▲", "-")), 2) &gt;= 0, ABS(ROUND(VALUE(SUBSTITUTE(#REF!,"▲", "-")), 2)), NA())</f>
        <v>#REF!</v>
      </c>
    </row>
    <row r="31" spans="1:11">
      <c r="A31" s="160" t="e">
        <f>IF(#REF!="",NA(),#REF!)</f>
        <v>#REF!</v>
      </c>
      <c r="B31" s="160" t="e">
        <f>IF(ROUND(VALUE(SUBSTITUTE(#REF!,"▲", "-")), 2) &lt; 0, ABS(ROUND(VALUE(SUBSTITUTE(#REF!,"▲", "-")), 2)), NA())</f>
        <v>#REF!</v>
      </c>
      <c r="C31" s="160" t="e">
        <f>IF(ROUND(VALUE(SUBSTITUTE(#REF!,"▲", "-")), 2) &gt;= 0, ABS(ROUND(VALUE(SUBSTITUTE(#REF!,"▲", "-")), 2)), NA())</f>
        <v>#REF!</v>
      </c>
      <c r="D31" s="160" t="e">
        <f>IF(ROUND(VALUE(SUBSTITUTE(#REF!,"▲", "-")), 2) &lt; 0, ABS(ROUND(VALUE(SUBSTITUTE(#REF!,"▲", "-")), 2)), NA())</f>
        <v>#REF!</v>
      </c>
      <c r="E31" s="160" t="e">
        <f>IF(ROUND(VALUE(SUBSTITUTE(#REF!,"▲", "-")), 2) &gt;= 0, ABS(ROUND(VALUE(SUBSTITUTE(#REF!,"▲", "-")), 2)), NA())</f>
        <v>#REF!</v>
      </c>
      <c r="F31" s="160" t="e">
        <f>IF(ROUND(VALUE(SUBSTITUTE(#REF!,"▲", "-")), 2) &lt; 0, ABS(ROUND(VALUE(SUBSTITUTE(#REF!,"▲", "-")), 2)), NA())</f>
        <v>#REF!</v>
      </c>
      <c r="G31" s="160" t="e">
        <f>IF(ROUND(VALUE(SUBSTITUTE(#REF!,"▲", "-")), 2) &gt;= 0, ABS(ROUND(VALUE(SUBSTITUTE(#REF!,"▲", "-")), 2)), NA())</f>
        <v>#REF!</v>
      </c>
      <c r="H31" s="160" t="e">
        <f>IF(ROUND(VALUE(SUBSTITUTE(#REF!,"▲", "-")), 2) &lt; 0, ABS(ROUND(VALUE(SUBSTITUTE(#REF!,"▲", "-")), 2)), NA())</f>
        <v>#REF!</v>
      </c>
      <c r="I31" s="160" t="e">
        <f>IF(ROUND(VALUE(SUBSTITUTE(#REF!,"▲", "-")), 2) &gt;= 0, ABS(ROUND(VALUE(SUBSTITUTE(#REF!,"▲", "-")), 2)), NA())</f>
        <v>#REF!</v>
      </c>
      <c r="J31" s="160" t="e">
        <f>IF(ROUND(VALUE(SUBSTITUTE(#REF!,"▲", "-")), 2) &lt; 0, ABS(ROUND(VALUE(SUBSTITUTE(#REF!,"▲", "-")), 2)), NA())</f>
        <v>#REF!</v>
      </c>
      <c r="K31" s="160" t="e">
        <f>IF(ROUND(VALUE(SUBSTITUTE(#REF!,"▲", "-")), 2) &gt;= 0, ABS(ROUND(VALUE(SUBSTITUTE(#REF!,"▲", "-")), 2)), NA())</f>
        <v>#REF!</v>
      </c>
    </row>
    <row r="32" spans="1:11">
      <c r="A32" s="160" t="e">
        <f>IF(#REF!="",NA(),#REF!)</f>
        <v>#REF!</v>
      </c>
      <c r="B32" s="160" t="e">
        <f>IF(ROUND(VALUE(SUBSTITUTE(#REF!,"▲", "-")), 2) &lt; 0, ABS(ROUND(VALUE(SUBSTITUTE(#REF!,"▲", "-")), 2)), NA())</f>
        <v>#REF!</v>
      </c>
      <c r="C32" s="160" t="e">
        <f>IF(ROUND(VALUE(SUBSTITUTE(#REF!,"▲", "-")), 2) &gt;= 0, ABS(ROUND(VALUE(SUBSTITUTE(#REF!,"▲", "-")), 2)), NA())</f>
        <v>#REF!</v>
      </c>
      <c r="D32" s="160" t="e">
        <f>IF(ROUND(VALUE(SUBSTITUTE(#REF!,"▲", "-")), 2) &lt; 0, ABS(ROUND(VALUE(SUBSTITUTE(#REF!,"▲", "-")), 2)), NA())</f>
        <v>#REF!</v>
      </c>
      <c r="E32" s="160" t="e">
        <f>IF(ROUND(VALUE(SUBSTITUTE(#REF!,"▲", "-")), 2) &gt;= 0, ABS(ROUND(VALUE(SUBSTITUTE(#REF!,"▲", "-")), 2)), NA())</f>
        <v>#REF!</v>
      </c>
      <c r="F32" s="160" t="e">
        <f>IF(ROUND(VALUE(SUBSTITUTE(#REF!,"▲", "-")), 2) &lt; 0, ABS(ROUND(VALUE(SUBSTITUTE(#REF!,"▲", "-")), 2)), NA())</f>
        <v>#REF!</v>
      </c>
      <c r="G32" s="160" t="e">
        <f>IF(ROUND(VALUE(SUBSTITUTE(#REF!,"▲", "-")), 2) &gt;= 0, ABS(ROUND(VALUE(SUBSTITUTE(#REF!,"▲", "-")), 2)), NA())</f>
        <v>#REF!</v>
      </c>
      <c r="H32" s="160" t="e">
        <f>IF(ROUND(VALUE(SUBSTITUTE(#REF!,"▲", "-")), 2) &lt; 0, ABS(ROUND(VALUE(SUBSTITUTE(#REF!,"▲", "-")), 2)), NA())</f>
        <v>#REF!</v>
      </c>
      <c r="I32" s="160" t="e">
        <f>IF(ROUND(VALUE(SUBSTITUTE(#REF!,"▲", "-")), 2) &gt;= 0, ABS(ROUND(VALUE(SUBSTITUTE(#REF!,"▲", "-")), 2)), NA())</f>
        <v>#REF!</v>
      </c>
      <c r="J32" s="160" t="e">
        <f>IF(ROUND(VALUE(SUBSTITUTE(#REF!,"▲", "-")), 2) &lt; 0, ABS(ROUND(VALUE(SUBSTITUTE(#REF!,"▲", "-")), 2)), NA())</f>
        <v>#REF!</v>
      </c>
      <c r="K32" s="160" t="e">
        <f>IF(ROUND(VALUE(SUBSTITUTE(#REF!,"▲", "-")), 2) &gt;= 0, ABS(ROUND(VALUE(SUBSTITUTE(#REF!,"▲", "-")), 2)), NA())</f>
        <v>#REF!</v>
      </c>
    </row>
    <row r="33" spans="1:16">
      <c r="A33" s="160" t="e">
        <f>IF(#REF!="",NA(),#REF!)</f>
        <v>#REF!</v>
      </c>
      <c r="B33" s="160" t="e">
        <f>IF(ROUND(VALUE(SUBSTITUTE(#REF!,"▲", "-")), 2) &lt; 0, ABS(ROUND(VALUE(SUBSTITUTE(#REF!,"▲", "-")), 2)), NA())</f>
        <v>#REF!</v>
      </c>
      <c r="C33" s="160" t="e">
        <f>IF(ROUND(VALUE(SUBSTITUTE(#REF!,"▲", "-")), 2) &gt;= 0, ABS(ROUND(VALUE(SUBSTITUTE(#REF!,"▲", "-")), 2)), NA())</f>
        <v>#REF!</v>
      </c>
      <c r="D33" s="160" t="e">
        <f>IF(ROUND(VALUE(SUBSTITUTE(#REF!,"▲", "-")), 2) &lt; 0, ABS(ROUND(VALUE(SUBSTITUTE(#REF!,"▲", "-")), 2)), NA())</f>
        <v>#REF!</v>
      </c>
      <c r="E33" s="160" t="e">
        <f>IF(ROUND(VALUE(SUBSTITUTE(#REF!,"▲", "-")), 2) &gt;= 0, ABS(ROUND(VALUE(SUBSTITUTE(#REF!,"▲", "-")), 2)), NA())</f>
        <v>#REF!</v>
      </c>
      <c r="F33" s="160" t="e">
        <f>IF(ROUND(VALUE(SUBSTITUTE(#REF!,"▲", "-")), 2) &lt; 0, ABS(ROUND(VALUE(SUBSTITUTE(#REF!,"▲", "-")), 2)), NA())</f>
        <v>#REF!</v>
      </c>
      <c r="G33" s="160" t="e">
        <f>IF(ROUND(VALUE(SUBSTITUTE(#REF!,"▲", "-")), 2) &gt;= 0, ABS(ROUND(VALUE(SUBSTITUTE(#REF!,"▲", "-")), 2)), NA())</f>
        <v>#REF!</v>
      </c>
      <c r="H33" s="160" t="e">
        <f>IF(ROUND(VALUE(SUBSTITUTE(#REF!,"▲", "-")), 2) &lt; 0, ABS(ROUND(VALUE(SUBSTITUTE(#REF!,"▲", "-")), 2)), NA())</f>
        <v>#REF!</v>
      </c>
      <c r="I33" s="160" t="e">
        <f>IF(ROUND(VALUE(SUBSTITUTE(#REF!,"▲", "-")), 2) &gt;= 0, ABS(ROUND(VALUE(SUBSTITUTE(#REF!,"▲", "-")), 2)), NA())</f>
        <v>#REF!</v>
      </c>
      <c r="J33" s="160" t="e">
        <f>IF(ROUND(VALUE(SUBSTITUTE(#REF!,"▲", "-")), 2) &lt; 0, ABS(ROUND(VALUE(SUBSTITUTE(#REF!,"▲", "-")), 2)), NA())</f>
        <v>#REF!</v>
      </c>
      <c r="K33" s="160" t="e">
        <f>IF(ROUND(VALUE(SUBSTITUTE(#REF!,"▲", "-")), 2) &gt;= 0, ABS(ROUND(VALUE(SUBSTITUTE(#REF!,"▲", "-")), 2)), NA())</f>
        <v>#REF!</v>
      </c>
    </row>
    <row r="34" spans="1:16">
      <c r="A34" s="160" t="e">
        <f>IF(#REF!="",NA(),#REF!)</f>
        <v>#REF!</v>
      </c>
      <c r="B34" s="160" t="e">
        <f>IF(ROUND(VALUE(SUBSTITUTE(#REF!,"▲", "-")), 2) &lt; 0, ABS(ROUND(VALUE(SUBSTITUTE(#REF!,"▲", "-")), 2)), NA())</f>
        <v>#REF!</v>
      </c>
      <c r="C34" s="160" t="e">
        <f>IF(ROUND(VALUE(SUBSTITUTE(#REF!,"▲", "-")), 2) &gt;= 0, ABS(ROUND(VALUE(SUBSTITUTE(#REF!,"▲", "-")), 2)), NA())</f>
        <v>#REF!</v>
      </c>
      <c r="D34" s="160" t="e">
        <f>IF(ROUND(VALUE(SUBSTITUTE(#REF!,"▲", "-")), 2) &lt; 0, ABS(ROUND(VALUE(SUBSTITUTE(#REF!,"▲", "-")), 2)), NA())</f>
        <v>#REF!</v>
      </c>
      <c r="E34" s="160" t="e">
        <f>IF(ROUND(VALUE(SUBSTITUTE(#REF!,"▲", "-")), 2) &gt;= 0, ABS(ROUND(VALUE(SUBSTITUTE(#REF!,"▲", "-")), 2)), NA())</f>
        <v>#REF!</v>
      </c>
      <c r="F34" s="160" t="e">
        <f>IF(ROUND(VALUE(SUBSTITUTE(#REF!,"▲", "-")), 2) &lt; 0, ABS(ROUND(VALUE(SUBSTITUTE(#REF!,"▲", "-")), 2)), NA())</f>
        <v>#REF!</v>
      </c>
      <c r="G34" s="160" t="e">
        <f>IF(ROUND(VALUE(SUBSTITUTE(#REF!,"▲", "-")), 2) &gt;= 0, ABS(ROUND(VALUE(SUBSTITUTE(#REF!,"▲", "-")), 2)), NA())</f>
        <v>#REF!</v>
      </c>
      <c r="H34" s="160" t="e">
        <f>IF(ROUND(VALUE(SUBSTITUTE(#REF!,"▲", "-")), 2) &lt; 0, ABS(ROUND(VALUE(SUBSTITUTE(#REF!,"▲", "-")), 2)), NA())</f>
        <v>#REF!</v>
      </c>
      <c r="I34" s="160" t="e">
        <f>IF(ROUND(VALUE(SUBSTITUTE(#REF!,"▲", "-")), 2) &gt;= 0, ABS(ROUND(VALUE(SUBSTITUTE(#REF!,"▲", "-")), 2)), NA())</f>
        <v>#REF!</v>
      </c>
      <c r="J34" s="160" t="e">
        <f>IF(ROUND(VALUE(SUBSTITUTE(#REF!,"▲", "-")), 2) &lt; 0, ABS(ROUND(VALUE(SUBSTITUTE(#REF!,"▲", "-")), 2)), NA())</f>
        <v>#REF!</v>
      </c>
      <c r="K34" s="160" t="e">
        <f>IF(ROUND(VALUE(SUBSTITUTE(#REF!,"▲", "-")), 2) &gt;= 0, ABS(ROUND(VALUE(SUBSTITUTE(#REF!,"▲", "-")), 2)), NA())</f>
        <v>#REF!</v>
      </c>
    </row>
    <row r="35" spans="1:16">
      <c r="A35" s="160" t="e">
        <f>IF(#REF!="",NA(),#REF!)</f>
        <v>#REF!</v>
      </c>
      <c r="B35" s="160" t="e">
        <f>IF(ROUND(VALUE(SUBSTITUTE(#REF!,"▲", "-")), 2) &lt; 0, ABS(ROUND(VALUE(SUBSTITUTE(#REF!,"▲", "-")), 2)), NA())</f>
        <v>#REF!</v>
      </c>
      <c r="C35" s="160" t="e">
        <f>IF(ROUND(VALUE(SUBSTITUTE(#REF!,"▲", "-")), 2) &gt;= 0, ABS(ROUND(VALUE(SUBSTITUTE(#REF!,"▲", "-")), 2)), NA())</f>
        <v>#REF!</v>
      </c>
      <c r="D35" s="160" t="e">
        <f>IF(ROUND(VALUE(SUBSTITUTE(#REF!,"▲", "-")), 2) &lt; 0, ABS(ROUND(VALUE(SUBSTITUTE(#REF!,"▲", "-")), 2)), NA())</f>
        <v>#REF!</v>
      </c>
      <c r="E35" s="160" t="e">
        <f>IF(ROUND(VALUE(SUBSTITUTE(#REF!,"▲", "-")), 2) &gt;= 0, ABS(ROUND(VALUE(SUBSTITUTE(#REF!,"▲", "-")), 2)), NA())</f>
        <v>#REF!</v>
      </c>
      <c r="F35" s="160" t="e">
        <f>IF(ROUND(VALUE(SUBSTITUTE(#REF!,"▲", "-")), 2) &lt; 0, ABS(ROUND(VALUE(SUBSTITUTE(#REF!,"▲", "-")), 2)), NA())</f>
        <v>#REF!</v>
      </c>
      <c r="G35" s="160" t="e">
        <f>IF(ROUND(VALUE(SUBSTITUTE(#REF!,"▲", "-")), 2) &gt;= 0, ABS(ROUND(VALUE(SUBSTITUTE(#REF!,"▲", "-")), 2)), NA())</f>
        <v>#REF!</v>
      </c>
      <c r="H35" s="160" t="e">
        <f>IF(ROUND(VALUE(SUBSTITUTE(#REF!,"▲", "-")), 2) &lt; 0, ABS(ROUND(VALUE(SUBSTITUTE(#REF!,"▲", "-")), 2)), NA())</f>
        <v>#REF!</v>
      </c>
      <c r="I35" s="160" t="e">
        <f>IF(ROUND(VALUE(SUBSTITUTE(#REF!,"▲", "-")), 2) &gt;= 0, ABS(ROUND(VALUE(SUBSTITUTE(#REF!,"▲", "-")), 2)), NA())</f>
        <v>#REF!</v>
      </c>
      <c r="J35" s="160" t="e">
        <f>IF(ROUND(VALUE(SUBSTITUTE(#REF!,"▲", "-")), 2) &lt; 0, ABS(ROUND(VALUE(SUBSTITUTE(#REF!,"▲", "-")), 2)), NA())</f>
        <v>#REF!</v>
      </c>
      <c r="K35" s="160" t="e">
        <f>IF(ROUND(VALUE(SUBSTITUTE(#REF!,"▲", "-")), 2) &gt;= 0, ABS(ROUND(VALUE(SUBSTITUTE(#REF!,"▲", "-")), 2)), NA())</f>
        <v>#REF!</v>
      </c>
    </row>
    <row r="36" spans="1:16">
      <c r="A36" s="160" t="e">
        <f>IF(#REF!="",NA(),#REF!)</f>
        <v>#REF!</v>
      </c>
      <c r="B36" s="160" t="e">
        <f>IF(ROUND(VALUE(SUBSTITUTE(#REF!,"▲", "-")), 2) &lt; 0, ABS(ROUND(VALUE(SUBSTITUTE(#REF!,"▲", "-")), 2)), NA())</f>
        <v>#REF!</v>
      </c>
      <c r="C36" s="160" t="e">
        <f>IF(ROUND(VALUE(SUBSTITUTE(#REF!,"▲", "-")), 2) &gt;= 0, ABS(ROUND(VALUE(SUBSTITUTE(#REF!,"▲", "-")), 2)), NA())</f>
        <v>#REF!</v>
      </c>
      <c r="D36" s="160" t="e">
        <f>IF(ROUND(VALUE(SUBSTITUTE(#REF!,"▲", "-")), 2) &lt; 0, ABS(ROUND(VALUE(SUBSTITUTE(#REF!,"▲", "-")), 2)), NA())</f>
        <v>#REF!</v>
      </c>
      <c r="E36" s="160" t="e">
        <f>IF(ROUND(VALUE(SUBSTITUTE(#REF!,"▲", "-")), 2) &gt;= 0, ABS(ROUND(VALUE(SUBSTITUTE(#REF!,"▲", "-")), 2)), NA())</f>
        <v>#REF!</v>
      </c>
      <c r="F36" s="160" t="e">
        <f>IF(ROUND(VALUE(SUBSTITUTE(#REF!,"▲", "-")), 2) &lt; 0, ABS(ROUND(VALUE(SUBSTITUTE(#REF!,"▲", "-")), 2)), NA())</f>
        <v>#REF!</v>
      </c>
      <c r="G36" s="160" t="e">
        <f>IF(ROUND(VALUE(SUBSTITUTE(#REF!,"▲", "-")), 2) &gt;= 0, ABS(ROUND(VALUE(SUBSTITUTE(#REF!,"▲", "-")), 2)), NA())</f>
        <v>#REF!</v>
      </c>
      <c r="H36" s="160" t="e">
        <f>IF(ROUND(VALUE(SUBSTITUTE(#REF!,"▲", "-")), 2) &lt; 0, ABS(ROUND(VALUE(SUBSTITUTE(#REF!,"▲", "-")), 2)), NA())</f>
        <v>#REF!</v>
      </c>
      <c r="I36" s="160" t="e">
        <f>IF(ROUND(VALUE(SUBSTITUTE(#REF!,"▲", "-")), 2) &gt;= 0, ABS(ROUND(VALUE(SUBSTITUTE(#REF!,"▲", "-")), 2)), NA())</f>
        <v>#REF!</v>
      </c>
      <c r="J36" s="160" t="e">
        <f>IF(ROUND(VALUE(SUBSTITUTE(#REF!,"▲", "-")), 2) &lt; 0, ABS(ROUND(VALUE(SUBSTITUTE(#REF!,"▲", "-")), 2)), NA())</f>
        <v>#REF!</v>
      </c>
      <c r="K36" s="160" t="e">
        <f>IF(ROUND(VALUE(SUBSTITUTE(#REF!,"▲", "-")), 2) &gt;= 0, ABS(ROUND(VALUE(SUBSTITUTE(#REF!,"▲", "-")), 2)), NA())</f>
        <v>#REF!</v>
      </c>
    </row>
    <row r="39" spans="1:16">
      <c r="A39" s="129" t="s">
        <v>47</v>
      </c>
    </row>
    <row r="40" spans="1:16">
      <c r="A40" s="161"/>
      <c r="B40" s="161" t="e">
        <f>#REF!</f>
        <v>#REF!</v>
      </c>
      <c r="C40" s="161"/>
      <c r="D40" s="161"/>
      <c r="E40" s="161" t="e">
        <f>#REF!</f>
        <v>#REF!</v>
      </c>
      <c r="F40" s="161"/>
      <c r="G40" s="161"/>
      <c r="H40" s="161" t="e">
        <f>#REF!</f>
        <v>#REF!</v>
      </c>
      <c r="I40" s="161"/>
      <c r="J40" s="161"/>
      <c r="K40" s="161" t="e">
        <f>#REF!</f>
        <v>#REF!</v>
      </c>
      <c r="L40" s="161"/>
      <c r="M40" s="161"/>
      <c r="N40" s="161" t="e">
        <f>#REF!</f>
        <v>#REF!</v>
      </c>
      <c r="O40" s="161"/>
      <c r="P40" s="161"/>
    </row>
    <row r="41" spans="1:16">
      <c r="A41" s="161"/>
      <c r="B41" s="161" t="s">
        <v>48</v>
      </c>
      <c r="C41" s="161"/>
      <c r="D41" s="161" t="s">
        <v>49</v>
      </c>
      <c r="E41" s="161" t="s">
        <v>48</v>
      </c>
      <c r="F41" s="161"/>
      <c r="G41" s="161" t="s">
        <v>49</v>
      </c>
      <c r="H41" s="161" t="s">
        <v>48</v>
      </c>
      <c r="I41" s="161"/>
      <c r="J41" s="161" t="s">
        <v>49</v>
      </c>
      <c r="K41" s="161" t="s">
        <v>48</v>
      </c>
      <c r="L41" s="161"/>
      <c r="M41" s="161" t="s">
        <v>49</v>
      </c>
      <c r="N41" s="161" t="s">
        <v>48</v>
      </c>
      <c r="O41" s="161"/>
      <c r="P41" s="161" t="s">
        <v>49</v>
      </c>
    </row>
    <row r="42" spans="1:16">
      <c r="A42" s="161" t="s">
        <v>50</v>
      </c>
      <c r="B42" s="161"/>
      <c r="C42" s="161"/>
      <c r="D42" s="161" t="e">
        <f>#REF!</f>
        <v>#REF!</v>
      </c>
      <c r="E42" s="161"/>
      <c r="F42" s="161"/>
      <c r="G42" s="161" t="e">
        <f>#REF!</f>
        <v>#REF!</v>
      </c>
      <c r="H42" s="161"/>
      <c r="I42" s="161"/>
      <c r="J42" s="161" t="e">
        <f>#REF!</f>
        <v>#REF!</v>
      </c>
      <c r="K42" s="161"/>
      <c r="L42" s="161"/>
      <c r="M42" s="161" t="e">
        <f>#REF!</f>
        <v>#REF!</v>
      </c>
      <c r="N42" s="161"/>
      <c r="O42" s="161"/>
      <c r="P42" s="161" t="e">
        <f>#REF!</f>
        <v>#REF!</v>
      </c>
    </row>
    <row r="43" spans="1:16">
      <c r="A43" s="161" t="s">
        <v>51</v>
      </c>
      <c r="B43" s="161" t="e">
        <f>#REF!</f>
        <v>#REF!</v>
      </c>
      <c r="C43" s="161"/>
      <c r="D43" s="161"/>
      <c r="E43" s="161" t="e">
        <f>#REF!</f>
        <v>#REF!</v>
      </c>
      <c r="F43" s="161"/>
      <c r="G43" s="161"/>
      <c r="H43" s="161" t="e">
        <f>#REF!</f>
        <v>#REF!</v>
      </c>
      <c r="I43" s="161"/>
      <c r="J43" s="161"/>
      <c r="K43" s="161" t="e">
        <f>#REF!</f>
        <v>#REF!</v>
      </c>
      <c r="L43" s="161"/>
      <c r="M43" s="161"/>
      <c r="N43" s="161" t="e">
        <f>#REF!</f>
        <v>#REF!</v>
      </c>
      <c r="O43" s="161"/>
      <c r="P43" s="161"/>
    </row>
    <row r="44" spans="1:16">
      <c r="A44" s="161" t="s">
        <v>52</v>
      </c>
      <c r="B44" s="161" t="e">
        <f>#REF!</f>
        <v>#REF!</v>
      </c>
      <c r="C44" s="161"/>
      <c r="D44" s="161"/>
      <c r="E44" s="161" t="e">
        <f>#REF!</f>
        <v>#REF!</v>
      </c>
      <c r="F44" s="161"/>
      <c r="G44" s="161"/>
      <c r="H44" s="161" t="e">
        <f>#REF!</f>
        <v>#REF!</v>
      </c>
      <c r="I44" s="161"/>
      <c r="J44" s="161"/>
      <c r="K44" s="161" t="e">
        <f>#REF!</f>
        <v>#REF!</v>
      </c>
      <c r="L44" s="161"/>
      <c r="M44" s="161"/>
      <c r="N44" s="161" t="e">
        <f>#REF!</f>
        <v>#REF!</v>
      </c>
      <c r="O44" s="161"/>
      <c r="P44" s="161"/>
    </row>
    <row r="45" spans="1:16">
      <c r="A45" s="161" t="s">
        <v>53</v>
      </c>
      <c r="B45" s="161" t="e">
        <f>#REF!</f>
        <v>#REF!</v>
      </c>
      <c r="C45" s="161"/>
      <c r="D45" s="161"/>
      <c r="E45" s="161" t="e">
        <f>#REF!</f>
        <v>#REF!</v>
      </c>
      <c r="F45" s="161"/>
      <c r="G45" s="161"/>
      <c r="H45" s="161" t="e">
        <f>#REF!</f>
        <v>#REF!</v>
      </c>
      <c r="I45" s="161"/>
      <c r="J45" s="161"/>
      <c r="K45" s="161" t="e">
        <f>#REF!</f>
        <v>#REF!</v>
      </c>
      <c r="L45" s="161"/>
      <c r="M45" s="161"/>
      <c r="N45" s="161" t="e">
        <f>#REF!</f>
        <v>#REF!</v>
      </c>
      <c r="O45" s="161"/>
      <c r="P45" s="161"/>
    </row>
    <row r="46" spans="1:16">
      <c r="A46" s="161" t="s">
        <v>54</v>
      </c>
      <c r="B46" s="161" t="e">
        <f>#REF!</f>
        <v>#REF!</v>
      </c>
      <c r="C46" s="161"/>
      <c r="D46" s="161"/>
      <c r="E46" s="161" t="e">
        <f>#REF!</f>
        <v>#REF!</v>
      </c>
      <c r="F46" s="161"/>
      <c r="G46" s="161"/>
      <c r="H46" s="161" t="e">
        <f>#REF!</f>
        <v>#REF!</v>
      </c>
      <c r="I46" s="161"/>
      <c r="J46" s="161"/>
      <c r="K46" s="161" t="e">
        <f>#REF!</f>
        <v>#REF!</v>
      </c>
      <c r="L46" s="161"/>
      <c r="M46" s="161"/>
      <c r="N46" s="161" t="e">
        <f>#REF!</f>
        <v>#REF!</v>
      </c>
      <c r="O46" s="161"/>
      <c r="P46" s="161"/>
    </row>
    <row r="47" spans="1:16">
      <c r="A47" s="161" t="s">
        <v>55</v>
      </c>
      <c r="B47" s="161" t="e">
        <f>#REF!</f>
        <v>#REF!</v>
      </c>
      <c r="C47" s="161"/>
      <c r="D47" s="161"/>
      <c r="E47" s="161" t="e">
        <f>#REF!</f>
        <v>#REF!</v>
      </c>
      <c r="F47" s="161"/>
      <c r="G47" s="161"/>
      <c r="H47" s="161" t="e">
        <f>#REF!</f>
        <v>#REF!</v>
      </c>
      <c r="I47" s="161"/>
      <c r="J47" s="161"/>
      <c r="K47" s="161" t="e">
        <f>#REF!</f>
        <v>#REF!</v>
      </c>
      <c r="L47" s="161"/>
      <c r="M47" s="161"/>
      <c r="N47" s="161" t="e">
        <f>#REF!</f>
        <v>#REF!</v>
      </c>
      <c r="O47" s="161"/>
      <c r="P47" s="161"/>
    </row>
    <row r="48" spans="1:16">
      <c r="A48" s="161" t="s">
        <v>56</v>
      </c>
      <c r="B48" s="161" t="e">
        <f>#REF!</f>
        <v>#REF!</v>
      </c>
      <c r="C48" s="161"/>
      <c r="D48" s="161"/>
      <c r="E48" s="161" t="e">
        <f>#REF!</f>
        <v>#REF!</v>
      </c>
      <c r="F48" s="161"/>
      <c r="G48" s="161"/>
      <c r="H48" s="161" t="e">
        <f>#REF!</f>
        <v>#REF!</v>
      </c>
      <c r="I48" s="161"/>
      <c r="J48" s="161"/>
      <c r="K48" s="161" t="e">
        <f>#REF!</f>
        <v>#REF!</v>
      </c>
      <c r="L48" s="161"/>
      <c r="M48" s="161"/>
      <c r="N48" s="161" t="e">
        <f>#REF!</f>
        <v>#REF!</v>
      </c>
      <c r="O48" s="161"/>
      <c r="P48" s="161"/>
    </row>
    <row r="49" spans="1:16">
      <c r="A49" s="161" t="s">
        <v>57</v>
      </c>
      <c r="B49" s="161" t="e">
        <f>#REF!</f>
        <v>#REF!</v>
      </c>
      <c r="C49" s="161"/>
      <c r="D49" s="161"/>
      <c r="E49" s="161" t="e">
        <f>#REF!</f>
        <v>#REF!</v>
      </c>
      <c r="F49" s="161"/>
      <c r="G49" s="161"/>
      <c r="H49" s="161" t="e">
        <f>#REF!</f>
        <v>#REF!</v>
      </c>
      <c r="I49" s="161"/>
      <c r="J49" s="161"/>
      <c r="K49" s="161" t="e">
        <f>#REF!</f>
        <v>#REF!</v>
      </c>
      <c r="L49" s="161"/>
      <c r="M49" s="161"/>
      <c r="N49" s="161" t="e">
        <f>#REF!</f>
        <v>#REF!</v>
      </c>
      <c r="O49" s="161"/>
      <c r="P49" s="161"/>
    </row>
    <row r="50" spans="1:16">
      <c r="A50" s="161" t="s">
        <v>58</v>
      </c>
      <c r="B50" s="161" t="e">
        <f>NA()</f>
        <v>#N/A</v>
      </c>
      <c r="C50" s="161" t="e">
        <f>IF(ISNUMBER(#REF!),#REF!,NA())</f>
        <v>#N/A</v>
      </c>
      <c r="D50" s="161" t="e">
        <f>NA()</f>
        <v>#N/A</v>
      </c>
      <c r="E50" s="161" t="e">
        <f>NA()</f>
        <v>#N/A</v>
      </c>
      <c r="F50" s="161" t="e">
        <f>IF(ISNUMBER(#REF!),#REF!,NA())</f>
        <v>#N/A</v>
      </c>
      <c r="G50" s="161" t="e">
        <f>NA()</f>
        <v>#N/A</v>
      </c>
      <c r="H50" s="161" t="e">
        <f>NA()</f>
        <v>#N/A</v>
      </c>
      <c r="I50" s="161" t="e">
        <f>IF(ISNUMBER(#REF!),#REF!,NA())</f>
        <v>#N/A</v>
      </c>
      <c r="J50" s="161" t="e">
        <f>NA()</f>
        <v>#N/A</v>
      </c>
      <c r="K50" s="161" t="e">
        <f>NA()</f>
        <v>#N/A</v>
      </c>
      <c r="L50" s="161" t="e">
        <f>IF(ISNUMBER(#REF!),#REF!,NA())</f>
        <v>#N/A</v>
      </c>
      <c r="M50" s="161" t="e">
        <f>NA()</f>
        <v>#N/A</v>
      </c>
      <c r="N50" s="161" t="e">
        <f>NA()</f>
        <v>#N/A</v>
      </c>
      <c r="O50" s="161" t="e">
        <f>IF(ISNUMBER(#REF!),#REF!,NA())</f>
        <v>#N/A</v>
      </c>
      <c r="P50" s="161" t="e">
        <f>NA()</f>
        <v>#N/A</v>
      </c>
    </row>
    <row r="53" spans="1:16">
      <c r="A53" s="129" t="s">
        <v>59</v>
      </c>
    </row>
    <row r="54" spans="1:16">
      <c r="A54" s="160"/>
      <c r="B54" s="160" t="e">
        <f>#REF!</f>
        <v>#REF!</v>
      </c>
      <c r="C54" s="160"/>
      <c r="D54" s="160"/>
      <c r="E54" s="160" t="e">
        <f>#REF!</f>
        <v>#REF!</v>
      </c>
      <c r="F54" s="160"/>
      <c r="G54" s="160"/>
      <c r="H54" s="160" t="e">
        <f>#REF!</f>
        <v>#REF!</v>
      </c>
      <c r="I54" s="160"/>
      <c r="J54" s="160"/>
      <c r="K54" s="160" t="e">
        <f>#REF!</f>
        <v>#REF!</v>
      </c>
      <c r="L54" s="160"/>
      <c r="M54" s="160"/>
      <c r="N54" s="160" t="e">
        <f>#REF!</f>
        <v>#REF!</v>
      </c>
      <c r="O54" s="160"/>
      <c r="P54" s="160"/>
    </row>
    <row r="55" spans="1:16">
      <c r="A55" s="160"/>
      <c r="B55" s="160" t="s">
        <v>60</v>
      </c>
      <c r="C55" s="160"/>
      <c r="D55" s="160" t="s">
        <v>61</v>
      </c>
      <c r="E55" s="160" t="s">
        <v>60</v>
      </c>
      <c r="F55" s="160"/>
      <c r="G55" s="160" t="s">
        <v>61</v>
      </c>
      <c r="H55" s="160" t="s">
        <v>60</v>
      </c>
      <c r="I55" s="160"/>
      <c r="J55" s="160" t="s">
        <v>61</v>
      </c>
      <c r="K55" s="160" t="s">
        <v>60</v>
      </c>
      <c r="L55" s="160"/>
      <c r="M55" s="160" t="s">
        <v>61</v>
      </c>
      <c r="N55" s="160" t="s">
        <v>60</v>
      </c>
      <c r="O55" s="160"/>
      <c r="P55" s="160" t="s">
        <v>61</v>
      </c>
    </row>
    <row r="56" spans="1:16">
      <c r="A56" s="160" t="s">
        <v>32</v>
      </c>
      <c r="B56" s="160"/>
      <c r="C56" s="160"/>
      <c r="D56" s="160" t="e">
        <f>#REF!</f>
        <v>#REF!</v>
      </c>
      <c r="E56" s="160"/>
      <c r="F56" s="160"/>
      <c r="G56" s="160" t="e">
        <f>#REF!</f>
        <v>#REF!</v>
      </c>
      <c r="H56" s="160"/>
      <c r="I56" s="160"/>
      <c r="J56" s="160" t="e">
        <f>#REF!</f>
        <v>#REF!</v>
      </c>
      <c r="K56" s="160"/>
      <c r="L56" s="160"/>
      <c r="M56" s="160" t="e">
        <f>#REF!</f>
        <v>#REF!</v>
      </c>
      <c r="N56" s="160"/>
      <c r="O56" s="160"/>
      <c r="P56" s="160" t="e">
        <f>#REF!</f>
        <v>#REF!</v>
      </c>
    </row>
    <row r="57" spans="1:16">
      <c r="A57" s="160" t="s">
        <v>31</v>
      </c>
      <c r="B57" s="160"/>
      <c r="C57" s="160"/>
      <c r="D57" s="160" t="e">
        <f>#REF!</f>
        <v>#REF!</v>
      </c>
      <c r="E57" s="160"/>
      <c r="F57" s="160"/>
      <c r="G57" s="160" t="e">
        <f>#REF!</f>
        <v>#REF!</v>
      </c>
      <c r="H57" s="160"/>
      <c r="I57" s="160"/>
      <c r="J57" s="160" t="e">
        <f>#REF!</f>
        <v>#REF!</v>
      </c>
      <c r="K57" s="160"/>
      <c r="L57" s="160"/>
      <c r="M57" s="160" t="e">
        <f>#REF!</f>
        <v>#REF!</v>
      </c>
      <c r="N57" s="160"/>
      <c r="O57" s="160"/>
      <c r="P57" s="160" t="e">
        <f>#REF!</f>
        <v>#REF!</v>
      </c>
    </row>
    <row r="58" spans="1:16">
      <c r="A58" s="160" t="s">
        <v>30</v>
      </c>
      <c r="B58" s="160"/>
      <c r="C58" s="160"/>
      <c r="D58" s="160" t="e">
        <f>#REF!</f>
        <v>#REF!</v>
      </c>
      <c r="E58" s="160"/>
      <c r="F58" s="160"/>
      <c r="G58" s="160" t="e">
        <f>#REF!</f>
        <v>#REF!</v>
      </c>
      <c r="H58" s="160"/>
      <c r="I58" s="160"/>
      <c r="J58" s="160" t="e">
        <f>#REF!</f>
        <v>#REF!</v>
      </c>
      <c r="K58" s="160"/>
      <c r="L58" s="160"/>
      <c r="M58" s="160" t="e">
        <f>#REF!</f>
        <v>#REF!</v>
      </c>
      <c r="N58" s="160"/>
      <c r="O58" s="160"/>
      <c r="P58" s="160" t="e">
        <f>#REF!</f>
        <v>#REF!</v>
      </c>
    </row>
    <row r="59" spans="1:16">
      <c r="A59" s="160" t="s">
        <v>28</v>
      </c>
      <c r="B59" s="160" t="e">
        <f>#REF!</f>
        <v>#REF!</v>
      </c>
      <c r="C59" s="160"/>
      <c r="D59" s="160"/>
      <c r="E59" s="160" t="e">
        <f>#REF!</f>
        <v>#REF!</v>
      </c>
      <c r="F59" s="160"/>
      <c r="G59" s="160"/>
      <c r="H59" s="160" t="e">
        <f>#REF!</f>
        <v>#REF!</v>
      </c>
      <c r="I59" s="160"/>
      <c r="J59" s="160"/>
      <c r="K59" s="160" t="e">
        <f>#REF!</f>
        <v>#REF!</v>
      </c>
      <c r="L59" s="160"/>
      <c r="M59" s="160"/>
      <c r="N59" s="160" t="e">
        <f>#REF!</f>
        <v>#REF!</v>
      </c>
      <c r="O59" s="160"/>
      <c r="P59" s="160"/>
    </row>
    <row r="60" spans="1:16">
      <c r="A60" s="160" t="s">
        <v>27</v>
      </c>
      <c r="B60" s="160" t="e">
        <f>#REF!</f>
        <v>#REF!</v>
      </c>
      <c r="C60" s="160"/>
      <c r="D60" s="160"/>
      <c r="E60" s="160" t="e">
        <f>#REF!</f>
        <v>#REF!</v>
      </c>
      <c r="F60" s="160"/>
      <c r="G60" s="160"/>
      <c r="H60" s="160" t="e">
        <f>#REF!</f>
        <v>#REF!</v>
      </c>
      <c r="I60" s="160"/>
      <c r="J60" s="160"/>
      <c r="K60" s="160" t="e">
        <f>#REF!</f>
        <v>#REF!</v>
      </c>
      <c r="L60" s="160"/>
      <c r="M60" s="160"/>
      <c r="N60" s="160" t="e">
        <f>#REF!</f>
        <v>#REF!</v>
      </c>
      <c r="O60" s="160"/>
      <c r="P60" s="160"/>
    </row>
    <row r="61" spans="1:16">
      <c r="A61" s="160" t="s">
        <v>26</v>
      </c>
      <c r="B61" s="160" t="e">
        <f>#REF!</f>
        <v>#REF!</v>
      </c>
      <c r="C61" s="160"/>
      <c r="D61" s="160"/>
      <c r="E61" s="160" t="e">
        <f>#REF!</f>
        <v>#REF!</v>
      </c>
      <c r="F61" s="160"/>
      <c r="G61" s="160"/>
      <c r="H61" s="160" t="e">
        <f>#REF!</f>
        <v>#REF!</v>
      </c>
      <c r="I61" s="160"/>
      <c r="J61" s="160"/>
      <c r="K61" s="160" t="e">
        <f>#REF!</f>
        <v>#REF!</v>
      </c>
      <c r="L61" s="160"/>
      <c r="M61" s="160"/>
      <c r="N61" s="160" t="e">
        <f>#REF!</f>
        <v>#REF!</v>
      </c>
      <c r="O61" s="160"/>
      <c r="P61" s="160"/>
    </row>
    <row r="62" spans="1:16">
      <c r="A62" s="160" t="s">
        <v>25</v>
      </c>
      <c r="B62" s="160" t="e">
        <f>#REF!</f>
        <v>#REF!</v>
      </c>
      <c r="C62" s="160"/>
      <c r="D62" s="160"/>
      <c r="E62" s="160" t="e">
        <f>#REF!</f>
        <v>#REF!</v>
      </c>
      <c r="F62" s="160"/>
      <c r="G62" s="160"/>
      <c r="H62" s="160" t="e">
        <f>#REF!</f>
        <v>#REF!</v>
      </c>
      <c r="I62" s="160"/>
      <c r="J62" s="160"/>
      <c r="K62" s="160" t="e">
        <f>#REF!</f>
        <v>#REF!</v>
      </c>
      <c r="L62" s="160"/>
      <c r="M62" s="160"/>
      <c r="N62" s="160" t="e">
        <f>#REF!</f>
        <v>#REF!</v>
      </c>
      <c r="O62" s="160"/>
      <c r="P62" s="160"/>
    </row>
    <row r="63" spans="1:16">
      <c r="A63" s="160" t="s">
        <v>24</v>
      </c>
      <c r="B63" s="160" t="e">
        <f>#REF!</f>
        <v>#REF!</v>
      </c>
      <c r="C63" s="160"/>
      <c r="D63" s="160"/>
      <c r="E63" s="160" t="e">
        <f>#REF!</f>
        <v>#REF!</v>
      </c>
      <c r="F63" s="160"/>
      <c r="G63" s="160"/>
      <c r="H63" s="160" t="e">
        <f>#REF!</f>
        <v>#REF!</v>
      </c>
      <c r="I63" s="160"/>
      <c r="J63" s="160"/>
      <c r="K63" s="160" t="e">
        <f>#REF!</f>
        <v>#REF!</v>
      </c>
      <c r="L63" s="160"/>
      <c r="M63" s="160"/>
      <c r="N63" s="160" t="e">
        <f>#REF!</f>
        <v>#REF!</v>
      </c>
      <c r="O63" s="160"/>
      <c r="P63" s="160"/>
    </row>
    <row r="64" spans="1:16">
      <c r="A64" s="160" t="s">
        <v>23</v>
      </c>
      <c r="B64" s="160" t="e">
        <f>#REF!</f>
        <v>#REF!</v>
      </c>
      <c r="C64" s="160"/>
      <c r="D64" s="160"/>
      <c r="E64" s="160" t="e">
        <f>#REF!</f>
        <v>#REF!</v>
      </c>
      <c r="F64" s="160"/>
      <c r="G64" s="160"/>
      <c r="H64" s="160" t="e">
        <f>#REF!</f>
        <v>#REF!</v>
      </c>
      <c r="I64" s="160"/>
      <c r="J64" s="160"/>
      <c r="K64" s="160" t="e">
        <f>#REF!</f>
        <v>#REF!</v>
      </c>
      <c r="L64" s="160"/>
      <c r="M64" s="160"/>
      <c r="N64" s="160" t="e">
        <f>#REF!</f>
        <v>#REF!</v>
      </c>
      <c r="O64" s="160"/>
      <c r="P64" s="160"/>
    </row>
    <row r="65" spans="1:16">
      <c r="A65" s="160" t="s">
        <v>22</v>
      </c>
      <c r="B65" s="160" t="e">
        <f>#REF!</f>
        <v>#REF!</v>
      </c>
      <c r="C65" s="160"/>
      <c r="D65" s="160"/>
      <c r="E65" s="160" t="e">
        <f>#REF!</f>
        <v>#REF!</v>
      </c>
      <c r="F65" s="160"/>
      <c r="G65" s="160"/>
      <c r="H65" s="160" t="e">
        <f>#REF!</f>
        <v>#REF!</v>
      </c>
      <c r="I65" s="160"/>
      <c r="J65" s="160"/>
      <c r="K65" s="160" t="e">
        <f>#REF!</f>
        <v>#REF!</v>
      </c>
      <c r="L65" s="160"/>
      <c r="M65" s="160"/>
      <c r="N65" s="160" t="e">
        <f>#REF!</f>
        <v>#REF!</v>
      </c>
      <c r="O65" s="160"/>
      <c r="P65" s="160"/>
    </row>
    <row r="66" spans="1:16">
      <c r="A66" s="160" t="s">
        <v>21</v>
      </c>
      <c r="B66" s="160" t="e">
        <f>#REF!</f>
        <v>#REF!</v>
      </c>
      <c r="C66" s="160"/>
      <c r="D66" s="160"/>
      <c r="E66" s="160" t="e">
        <f>#REF!</f>
        <v>#REF!</v>
      </c>
      <c r="F66" s="160"/>
      <c r="G66" s="160"/>
      <c r="H66" s="160" t="e">
        <f>#REF!</f>
        <v>#REF!</v>
      </c>
      <c r="I66" s="160"/>
      <c r="J66" s="160"/>
      <c r="K66" s="160" t="e">
        <f>#REF!</f>
        <v>#REF!</v>
      </c>
      <c r="L66" s="160"/>
      <c r="M66" s="160"/>
      <c r="N66" s="160" t="e">
        <f>#REF!</f>
        <v>#REF!</v>
      </c>
      <c r="O66" s="160"/>
      <c r="P66" s="160"/>
    </row>
    <row r="67" spans="1:16">
      <c r="A67" s="160" t="s">
        <v>62</v>
      </c>
      <c r="B67" s="160" t="e">
        <f>NA()</f>
        <v>#N/A</v>
      </c>
      <c r="C67" s="160" t="e">
        <f>IF(ISNUMBER(#REF!), IF(#REF! &lt; 0, 0,#REF!), NA())</f>
        <v>#N/A</v>
      </c>
      <c r="D67" s="160" t="e">
        <f>NA()</f>
        <v>#N/A</v>
      </c>
      <c r="E67" s="160" t="e">
        <f>NA()</f>
        <v>#N/A</v>
      </c>
      <c r="F67" s="160" t="e">
        <f>IF(ISNUMBER(#REF!), IF(#REF! &lt; 0, 0,#REF!), NA())</f>
        <v>#N/A</v>
      </c>
      <c r="G67" s="160" t="e">
        <f>NA()</f>
        <v>#N/A</v>
      </c>
      <c r="H67" s="160" t="e">
        <f>NA()</f>
        <v>#N/A</v>
      </c>
      <c r="I67" s="160" t="e">
        <f>IF(ISNUMBER(#REF!), IF(#REF! &lt; 0, 0,#REF!), NA())</f>
        <v>#N/A</v>
      </c>
      <c r="J67" s="160" t="e">
        <f>NA()</f>
        <v>#N/A</v>
      </c>
      <c r="K67" s="160" t="e">
        <f>NA()</f>
        <v>#N/A</v>
      </c>
      <c r="L67" s="160" t="e">
        <f>IF(ISNUMBER(#REF!), IF(#REF! &lt; 0, 0,#REF!), NA())</f>
        <v>#N/A</v>
      </c>
      <c r="M67" s="160" t="e">
        <f>NA()</f>
        <v>#N/A</v>
      </c>
      <c r="N67" s="160" t="e">
        <f>NA()</f>
        <v>#N/A</v>
      </c>
      <c r="O67" s="160" t="e">
        <f>IF(ISNUMBER(#REF!), IF(#REF! &lt; 0, 0,#REF!), NA())</f>
        <v>#N/A</v>
      </c>
      <c r="P67" s="160" t="e">
        <f>NA()</f>
        <v>#N/A</v>
      </c>
    </row>
    <row r="70" spans="1:16">
      <c r="A70" s="162" t="s">
        <v>63</v>
      </c>
      <c r="B70" s="162"/>
      <c r="C70" s="162"/>
      <c r="D70" s="162"/>
      <c r="E70" s="162"/>
      <c r="F70" s="162"/>
    </row>
    <row r="71" spans="1:16">
      <c r="A71" s="163"/>
      <c r="B71" s="163" t="e">
        <f>#REF!</f>
        <v>#REF!</v>
      </c>
      <c r="C71" s="163" t="e">
        <f>#REF!</f>
        <v>#REF!</v>
      </c>
      <c r="D71" s="163" t="e">
        <f>#REF!</f>
        <v>#REF!</v>
      </c>
    </row>
    <row r="72" spans="1:16">
      <c r="A72" s="163" t="s">
        <v>64</v>
      </c>
      <c r="B72" s="164" t="e">
        <f>#REF!</f>
        <v>#REF!</v>
      </c>
      <c r="C72" s="164" t="e">
        <f>#REF!</f>
        <v>#REF!</v>
      </c>
      <c r="D72" s="164" t="e">
        <f>#REF!</f>
        <v>#REF!</v>
      </c>
    </row>
    <row r="73" spans="1:16">
      <c r="A73" s="163" t="s">
        <v>65</v>
      </c>
      <c r="B73" s="164" t="e">
        <f>#REF!</f>
        <v>#REF!</v>
      </c>
      <c r="C73" s="164" t="e">
        <f>#REF!</f>
        <v>#REF!</v>
      </c>
      <c r="D73" s="164" t="e">
        <f>#REF!</f>
        <v>#REF!</v>
      </c>
    </row>
    <row r="74" spans="1:16">
      <c r="A74" s="163" t="s">
        <v>66</v>
      </c>
      <c r="B74" s="164" t="e">
        <f>#REF!</f>
        <v>#REF!</v>
      </c>
      <c r="C74" s="164" t="e">
        <f>#REF!</f>
        <v>#REF!</v>
      </c>
      <c r="D74" s="164" t="e">
        <f>#REF!</f>
        <v>#REF!</v>
      </c>
    </row>
  </sheetData>
  <sheetProtection algorithmName="SHA-512" hashValue="nkvijp6Z8z4Q1k3kb75XzkuZhSdrk4u3x97h6fKSd75OaNooEAU5OhKmYCWZbrCmG9WNiCMBtBh0g1RL0lWgMQ==" saltValue="2hfGyKN1funOQdmb7ad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588</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537</v>
      </c>
      <c r="BQ50" s="1279"/>
      <c r="BR50" s="1279"/>
      <c r="BS50" s="1279"/>
      <c r="BT50" s="1279"/>
      <c r="BU50" s="1279"/>
      <c r="BV50" s="1279"/>
      <c r="BW50" s="1279"/>
      <c r="BX50" s="1279" t="s">
        <v>538</v>
      </c>
      <c r="BY50" s="1279"/>
      <c r="BZ50" s="1279"/>
      <c r="CA50" s="1279"/>
      <c r="CB50" s="1279"/>
      <c r="CC50" s="1279"/>
      <c r="CD50" s="1279"/>
      <c r="CE50" s="1279"/>
      <c r="CF50" s="1279" t="s">
        <v>539</v>
      </c>
      <c r="CG50" s="1279"/>
      <c r="CH50" s="1279"/>
      <c r="CI50" s="1279"/>
      <c r="CJ50" s="1279"/>
      <c r="CK50" s="1279"/>
      <c r="CL50" s="1279"/>
      <c r="CM50" s="1279"/>
      <c r="CN50" s="1279" t="s">
        <v>540</v>
      </c>
      <c r="CO50" s="1279"/>
      <c r="CP50" s="1279"/>
      <c r="CQ50" s="1279"/>
      <c r="CR50" s="1279"/>
      <c r="CS50" s="1279"/>
      <c r="CT50" s="1279"/>
      <c r="CU50" s="1279"/>
      <c r="CV50" s="1279" t="s">
        <v>541</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589</v>
      </c>
      <c r="AO51" s="1282"/>
      <c r="AP51" s="1282"/>
      <c r="AQ51" s="1282"/>
      <c r="AR51" s="1282"/>
      <c r="AS51" s="1282"/>
      <c r="AT51" s="1282"/>
      <c r="AU51" s="1282"/>
      <c r="AV51" s="1282"/>
      <c r="AW51" s="1282"/>
      <c r="AX51" s="1282"/>
      <c r="AY51" s="1282"/>
      <c r="AZ51" s="1282"/>
      <c r="BA51" s="1282"/>
      <c r="BB51" s="1282" t="s">
        <v>590</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1"/>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591</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1"/>
      <c r="CG53" s="1280"/>
      <c r="CH53" s="1280"/>
      <c r="CI53" s="1280"/>
      <c r="CJ53" s="1280"/>
      <c r="CK53" s="1280"/>
      <c r="CL53" s="1280"/>
      <c r="CM53" s="1280"/>
      <c r="CN53" s="1280">
        <v>51.8</v>
      </c>
      <c r="CO53" s="1280"/>
      <c r="CP53" s="1280"/>
      <c r="CQ53" s="1280"/>
      <c r="CR53" s="1280"/>
      <c r="CS53" s="1280"/>
      <c r="CT53" s="1280"/>
      <c r="CU53" s="1280"/>
      <c r="CV53" s="1280">
        <v>53</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592</v>
      </c>
      <c r="AO55" s="1279"/>
      <c r="AP55" s="1279"/>
      <c r="AQ55" s="1279"/>
      <c r="AR55" s="1279"/>
      <c r="AS55" s="1279"/>
      <c r="AT55" s="1279"/>
      <c r="AU55" s="1279"/>
      <c r="AV55" s="1279"/>
      <c r="AW55" s="1279"/>
      <c r="AX55" s="1279"/>
      <c r="AY55" s="1279"/>
      <c r="AZ55" s="1279"/>
      <c r="BA55" s="1279"/>
      <c r="BB55" s="1282" t="s">
        <v>590</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1"/>
      <c r="CG55" s="1280"/>
      <c r="CH55" s="1280"/>
      <c r="CI55" s="1280"/>
      <c r="CJ55" s="1280"/>
      <c r="CK55" s="1280"/>
      <c r="CL55" s="1280"/>
      <c r="CM55" s="1280"/>
      <c r="CN55" s="1280">
        <v>38.9</v>
      </c>
      <c r="CO55" s="1280"/>
      <c r="CP55" s="1280"/>
      <c r="CQ55" s="1280"/>
      <c r="CR55" s="1280"/>
      <c r="CS55" s="1280"/>
      <c r="CT55" s="1280"/>
      <c r="CU55" s="1280"/>
      <c r="CV55" s="1280">
        <v>37.6</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591</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1"/>
      <c r="CG57" s="1280"/>
      <c r="CH57" s="1280"/>
      <c r="CI57" s="1280"/>
      <c r="CJ57" s="1280"/>
      <c r="CK57" s="1280"/>
      <c r="CL57" s="1280"/>
      <c r="CM57" s="1280"/>
      <c r="CN57" s="1280">
        <v>59.3</v>
      </c>
      <c r="CO57" s="1280"/>
      <c r="CP57" s="1280"/>
      <c r="CQ57" s="1280"/>
      <c r="CR57" s="1280"/>
      <c r="CS57" s="1280"/>
      <c r="CT57" s="1280"/>
      <c r="CU57" s="1280"/>
      <c r="CV57" s="1280">
        <v>60</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593</v>
      </c>
    </row>
    <row r="64" spans="1:109">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588</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537</v>
      </c>
      <c r="BQ72" s="1279"/>
      <c r="BR72" s="1279"/>
      <c r="BS72" s="1279"/>
      <c r="BT72" s="1279"/>
      <c r="BU72" s="1279"/>
      <c r="BV72" s="1279"/>
      <c r="BW72" s="1279"/>
      <c r="BX72" s="1279" t="s">
        <v>538</v>
      </c>
      <c r="BY72" s="1279"/>
      <c r="BZ72" s="1279"/>
      <c r="CA72" s="1279"/>
      <c r="CB72" s="1279"/>
      <c r="CC72" s="1279"/>
      <c r="CD72" s="1279"/>
      <c r="CE72" s="1279"/>
      <c r="CF72" s="1279" t="s">
        <v>539</v>
      </c>
      <c r="CG72" s="1279"/>
      <c r="CH72" s="1279"/>
      <c r="CI72" s="1279"/>
      <c r="CJ72" s="1279"/>
      <c r="CK72" s="1279"/>
      <c r="CL72" s="1279"/>
      <c r="CM72" s="1279"/>
      <c r="CN72" s="1279" t="s">
        <v>540</v>
      </c>
      <c r="CO72" s="1279"/>
      <c r="CP72" s="1279"/>
      <c r="CQ72" s="1279"/>
      <c r="CR72" s="1279"/>
      <c r="CS72" s="1279"/>
      <c r="CT72" s="1279"/>
      <c r="CU72" s="1279"/>
      <c r="CV72" s="1279" t="s">
        <v>541</v>
      </c>
      <c r="CW72" s="1279"/>
      <c r="CX72" s="1279"/>
      <c r="CY72" s="1279"/>
      <c r="CZ72" s="1279"/>
      <c r="DA72" s="1279"/>
      <c r="DB72" s="1279"/>
      <c r="DC72" s="1279"/>
    </row>
    <row r="73" spans="2:107">
      <c r="B73" s="374"/>
      <c r="G73" s="1293"/>
      <c r="H73" s="1293"/>
      <c r="I73" s="1293"/>
      <c r="J73" s="1293"/>
      <c r="K73" s="1296"/>
      <c r="L73" s="1296"/>
      <c r="M73" s="1296"/>
      <c r="N73" s="1296"/>
      <c r="AM73" s="383"/>
      <c r="AN73" s="1282" t="s">
        <v>589</v>
      </c>
      <c r="AO73" s="1282"/>
      <c r="AP73" s="1282"/>
      <c r="AQ73" s="1282"/>
      <c r="AR73" s="1282"/>
      <c r="AS73" s="1282"/>
      <c r="AT73" s="1282"/>
      <c r="AU73" s="1282"/>
      <c r="AV73" s="1282"/>
      <c r="AW73" s="1282"/>
      <c r="AX73" s="1282"/>
      <c r="AY73" s="1282"/>
      <c r="AZ73" s="1282"/>
      <c r="BA73" s="1282"/>
      <c r="BB73" s="1282" t="s">
        <v>590</v>
      </c>
      <c r="BC73" s="1282"/>
      <c r="BD73" s="1282"/>
      <c r="BE73" s="1282"/>
      <c r="BF73" s="1282"/>
      <c r="BG73" s="1282"/>
      <c r="BH73" s="1282"/>
      <c r="BI73" s="1282"/>
      <c r="BJ73" s="1282"/>
      <c r="BK73" s="1282"/>
      <c r="BL73" s="1282"/>
      <c r="BM73" s="1282"/>
      <c r="BN73" s="1282"/>
      <c r="BO73" s="1282"/>
      <c r="BP73" s="1280">
        <v>11.1</v>
      </c>
      <c r="BQ73" s="1280"/>
      <c r="BR73" s="1280"/>
      <c r="BS73" s="1280"/>
      <c r="BT73" s="1280"/>
      <c r="BU73" s="1280"/>
      <c r="BV73" s="1280"/>
      <c r="BW73" s="1280"/>
      <c r="BX73" s="1280">
        <v>4.8</v>
      </c>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594</v>
      </c>
      <c r="BC75" s="1282"/>
      <c r="BD75" s="1282"/>
      <c r="BE75" s="1282"/>
      <c r="BF75" s="1282"/>
      <c r="BG75" s="1282"/>
      <c r="BH75" s="1282"/>
      <c r="BI75" s="1282"/>
      <c r="BJ75" s="1282"/>
      <c r="BK75" s="1282"/>
      <c r="BL75" s="1282"/>
      <c r="BM75" s="1282"/>
      <c r="BN75" s="1282"/>
      <c r="BO75" s="1282"/>
      <c r="BP75" s="1280">
        <v>0</v>
      </c>
      <c r="BQ75" s="1280"/>
      <c r="BR75" s="1280"/>
      <c r="BS75" s="1280"/>
      <c r="BT75" s="1280"/>
      <c r="BU75" s="1280"/>
      <c r="BV75" s="1280"/>
      <c r="BW75" s="1280"/>
      <c r="BX75" s="1280">
        <v>-0.3</v>
      </c>
      <c r="BY75" s="1280"/>
      <c r="BZ75" s="1280"/>
      <c r="CA75" s="1280"/>
      <c r="CB75" s="1280"/>
      <c r="CC75" s="1280"/>
      <c r="CD75" s="1280"/>
      <c r="CE75" s="1280"/>
      <c r="CF75" s="1280">
        <v>-0.5</v>
      </c>
      <c r="CG75" s="1280"/>
      <c r="CH75" s="1280"/>
      <c r="CI75" s="1280"/>
      <c r="CJ75" s="1280"/>
      <c r="CK75" s="1280"/>
      <c r="CL75" s="1280"/>
      <c r="CM75" s="1280"/>
      <c r="CN75" s="1280">
        <v>-0.6</v>
      </c>
      <c r="CO75" s="1280"/>
      <c r="CP75" s="1280"/>
      <c r="CQ75" s="1280"/>
      <c r="CR75" s="1280"/>
      <c r="CS75" s="1280"/>
      <c r="CT75" s="1280"/>
      <c r="CU75" s="1280"/>
      <c r="CV75" s="1280">
        <v>-0.5</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592</v>
      </c>
      <c r="AO77" s="1279"/>
      <c r="AP77" s="1279"/>
      <c r="AQ77" s="1279"/>
      <c r="AR77" s="1279"/>
      <c r="AS77" s="1279"/>
      <c r="AT77" s="1279"/>
      <c r="AU77" s="1279"/>
      <c r="AV77" s="1279"/>
      <c r="AW77" s="1279"/>
      <c r="AX77" s="1279"/>
      <c r="AY77" s="1279"/>
      <c r="AZ77" s="1279"/>
      <c r="BA77" s="1279"/>
      <c r="BB77" s="1282" t="s">
        <v>590</v>
      </c>
      <c r="BC77" s="1282"/>
      <c r="BD77" s="1282"/>
      <c r="BE77" s="1282"/>
      <c r="BF77" s="1282"/>
      <c r="BG77" s="1282"/>
      <c r="BH77" s="1282"/>
      <c r="BI77" s="1282"/>
      <c r="BJ77" s="1282"/>
      <c r="BK77" s="1282"/>
      <c r="BL77" s="1282"/>
      <c r="BM77" s="1282"/>
      <c r="BN77" s="1282"/>
      <c r="BO77" s="1282"/>
      <c r="BP77" s="1280">
        <v>32.6</v>
      </c>
      <c r="BQ77" s="1280"/>
      <c r="BR77" s="1280"/>
      <c r="BS77" s="1280"/>
      <c r="BT77" s="1280"/>
      <c r="BU77" s="1280"/>
      <c r="BV77" s="1280"/>
      <c r="BW77" s="1280"/>
      <c r="BX77" s="1280">
        <v>30.5</v>
      </c>
      <c r="BY77" s="1280"/>
      <c r="BZ77" s="1280"/>
      <c r="CA77" s="1280"/>
      <c r="CB77" s="1280"/>
      <c r="CC77" s="1280"/>
      <c r="CD77" s="1280"/>
      <c r="CE77" s="1280"/>
      <c r="CF77" s="1280">
        <v>41.4</v>
      </c>
      <c r="CG77" s="1280"/>
      <c r="CH77" s="1280"/>
      <c r="CI77" s="1280"/>
      <c r="CJ77" s="1280"/>
      <c r="CK77" s="1280"/>
      <c r="CL77" s="1280"/>
      <c r="CM77" s="1280"/>
      <c r="CN77" s="1280">
        <v>38.9</v>
      </c>
      <c r="CO77" s="1280"/>
      <c r="CP77" s="1280"/>
      <c r="CQ77" s="1280"/>
      <c r="CR77" s="1280"/>
      <c r="CS77" s="1280"/>
      <c r="CT77" s="1280"/>
      <c r="CU77" s="1280"/>
      <c r="CV77" s="1280">
        <v>37.6</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594</v>
      </c>
      <c r="BC79" s="1282"/>
      <c r="BD79" s="1282"/>
      <c r="BE79" s="1282"/>
      <c r="BF79" s="1282"/>
      <c r="BG79" s="1282"/>
      <c r="BH79" s="1282"/>
      <c r="BI79" s="1282"/>
      <c r="BJ79" s="1282"/>
      <c r="BK79" s="1282"/>
      <c r="BL79" s="1282"/>
      <c r="BM79" s="1282"/>
      <c r="BN79" s="1282"/>
      <c r="BO79" s="1282"/>
      <c r="BP79" s="1280">
        <v>5.9</v>
      </c>
      <c r="BQ79" s="1280"/>
      <c r="BR79" s="1280"/>
      <c r="BS79" s="1280"/>
      <c r="BT79" s="1280"/>
      <c r="BU79" s="1280"/>
      <c r="BV79" s="1280"/>
      <c r="BW79" s="1280"/>
      <c r="BX79" s="1280">
        <v>5.2</v>
      </c>
      <c r="BY79" s="1280"/>
      <c r="BZ79" s="1280"/>
      <c r="CA79" s="1280"/>
      <c r="CB79" s="1280"/>
      <c r="CC79" s="1280"/>
      <c r="CD79" s="1280"/>
      <c r="CE79" s="1280"/>
      <c r="CF79" s="1280">
        <v>6.7</v>
      </c>
      <c r="CG79" s="1280"/>
      <c r="CH79" s="1280"/>
      <c r="CI79" s="1280"/>
      <c r="CJ79" s="1280"/>
      <c r="CK79" s="1280"/>
      <c r="CL79" s="1280"/>
      <c r="CM79" s="1280"/>
      <c r="CN79" s="1280">
        <v>6.4</v>
      </c>
      <c r="CO79" s="1280"/>
      <c r="CP79" s="1280"/>
      <c r="CQ79" s="1280"/>
      <c r="CR79" s="1280"/>
      <c r="CS79" s="1280"/>
      <c r="CT79" s="1280"/>
      <c r="CU79" s="1280"/>
      <c r="CV79" s="1280">
        <v>6.1</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TP4vhssbJ+kTtAFr7vU73s4BFo06oWNswouxeW/eRNM3S9pV1jUmu3MG5pV7T8PTcilSPfsK0VYBiEkSgRrSw==" saltValue="qAeGmE0dnZ13O9NCZMOo6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VOp3kab0RrmQwF0oWK9mLDnI3zDnxL70QhPq7tr/T0BTiQMyfbKnctS6Vbq6h61A1x+LQwvaOqTKw8qGhcSQ==" saltValue="lg3zXmvNAKL1zgXdaI8uD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nDPgRR4kZA5P8Kg0UeQiGhlqoz6VXARhjGpA5bsSeylIikL+Ev62j1t85MbDGWeLVXlFF4tB96iKppOe2PXFw==" saltValue="Vy0NAZQpXWWTk4bBwVcCZ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202</v>
      </c>
      <c r="DI1" s="774"/>
      <c r="DJ1" s="774"/>
      <c r="DK1" s="774"/>
      <c r="DL1" s="774"/>
      <c r="DM1" s="774"/>
      <c r="DN1" s="775"/>
      <c r="DO1" s="205"/>
      <c r="DP1" s="773" t="s">
        <v>203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0</v>
      </c>
      <c r="C4" s="716"/>
      <c r="D4" s="716"/>
      <c r="E4" s="716"/>
      <c r="F4" s="716"/>
      <c r="G4" s="716"/>
      <c r="H4" s="716"/>
      <c r="I4" s="716"/>
      <c r="J4" s="716"/>
      <c r="K4" s="716"/>
      <c r="L4" s="716"/>
      <c r="M4" s="716"/>
      <c r="N4" s="716"/>
      <c r="O4" s="716"/>
      <c r="P4" s="716"/>
      <c r="Q4" s="717"/>
      <c r="R4" s="715" t="s">
        <v>208</v>
      </c>
      <c r="S4" s="716"/>
      <c r="T4" s="716"/>
      <c r="U4" s="716"/>
      <c r="V4" s="716"/>
      <c r="W4" s="716"/>
      <c r="X4" s="716"/>
      <c r="Y4" s="717"/>
      <c r="Z4" s="715" t="s">
        <v>209</v>
      </c>
      <c r="AA4" s="716"/>
      <c r="AB4" s="716"/>
      <c r="AC4" s="717"/>
      <c r="AD4" s="715" t="s">
        <v>210</v>
      </c>
      <c r="AE4" s="716"/>
      <c r="AF4" s="716"/>
      <c r="AG4" s="716"/>
      <c r="AH4" s="716"/>
      <c r="AI4" s="716"/>
      <c r="AJ4" s="716"/>
      <c r="AK4" s="717"/>
      <c r="AL4" s="715" t="s">
        <v>209</v>
      </c>
      <c r="AM4" s="716"/>
      <c r="AN4" s="716"/>
      <c r="AO4" s="717"/>
      <c r="AP4" s="776" t="s">
        <v>211</v>
      </c>
      <c r="AQ4" s="776"/>
      <c r="AR4" s="776"/>
      <c r="AS4" s="776"/>
      <c r="AT4" s="776"/>
      <c r="AU4" s="776"/>
      <c r="AV4" s="776"/>
      <c r="AW4" s="776"/>
      <c r="AX4" s="776"/>
      <c r="AY4" s="776"/>
      <c r="AZ4" s="776"/>
      <c r="BA4" s="776"/>
      <c r="BB4" s="776"/>
      <c r="BC4" s="776"/>
      <c r="BD4" s="776"/>
      <c r="BE4" s="776"/>
      <c r="BF4" s="776"/>
      <c r="BG4" s="776" t="s">
        <v>212</v>
      </c>
      <c r="BH4" s="776"/>
      <c r="BI4" s="776"/>
      <c r="BJ4" s="776"/>
      <c r="BK4" s="776"/>
      <c r="BL4" s="776"/>
      <c r="BM4" s="776"/>
      <c r="BN4" s="776"/>
      <c r="BO4" s="776" t="s">
        <v>209</v>
      </c>
      <c r="BP4" s="776"/>
      <c r="BQ4" s="776"/>
      <c r="BR4" s="776"/>
      <c r="BS4" s="776" t="s">
        <v>213</v>
      </c>
      <c r="BT4" s="776"/>
      <c r="BU4" s="776"/>
      <c r="BV4" s="776"/>
      <c r="BW4" s="776"/>
      <c r="BX4" s="776"/>
      <c r="BY4" s="776"/>
      <c r="BZ4" s="776"/>
      <c r="CA4" s="776"/>
      <c r="CB4" s="776"/>
      <c r="CD4" s="758" t="s">
        <v>214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215</v>
      </c>
      <c r="C5" s="741"/>
      <c r="D5" s="741"/>
      <c r="E5" s="741"/>
      <c r="F5" s="741"/>
      <c r="G5" s="741"/>
      <c r="H5" s="741"/>
      <c r="I5" s="741"/>
      <c r="J5" s="741"/>
      <c r="K5" s="741"/>
      <c r="L5" s="741"/>
      <c r="M5" s="741"/>
      <c r="N5" s="741"/>
      <c r="O5" s="741"/>
      <c r="P5" s="741"/>
      <c r="Q5" s="742"/>
      <c r="R5" s="706">
        <v>89959126</v>
      </c>
      <c r="S5" s="707"/>
      <c r="T5" s="707"/>
      <c r="U5" s="707"/>
      <c r="V5" s="707"/>
      <c r="W5" s="707"/>
      <c r="X5" s="707"/>
      <c r="Y5" s="753"/>
      <c r="Z5" s="771">
        <v>46.2</v>
      </c>
      <c r="AA5" s="771"/>
      <c r="AB5" s="771"/>
      <c r="AC5" s="771"/>
      <c r="AD5" s="772">
        <v>83014717</v>
      </c>
      <c r="AE5" s="772"/>
      <c r="AF5" s="772"/>
      <c r="AG5" s="772"/>
      <c r="AH5" s="772"/>
      <c r="AI5" s="772"/>
      <c r="AJ5" s="772"/>
      <c r="AK5" s="772"/>
      <c r="AL5" s="754">
        <v>80.400000000000006</v>
      </c>
      <c r="AM5" s="723"/>
      <c r="AN5" s="723"/>
      <c r="AO5" s="755"/>
      <c r="AP5" s="740" t="s">
        <v>216</v>
      </c>
      <c r="AQ5" s="741"/>
      <c r="AR5" s="741"/>
      <c r="AS5" s="741"/>
      <c r="AT5" s="741"/>
      <c r="AU5" s="741"/>
      <c r="AV5" s="741"/>
      <c r="AW5" s="741"/>
      <c r="AX5" s="741"/>
      <c r="AY5" s="741"/>
      <c r="AZ5" s="741"/>
      <c r="BA5" s="741"/>
      <c r="BB5" s="741"/>
      <c r="BC5" s="741"/>
      <c r="BD5" s="741"/>
      <c r="BE5" s="741"/>
      <c r="BF5" s="742"/>
      <c r="BG5" s="641">
        <v>80989343</v>
      </c>
      <c r="BH5" s="644"/>
      <c r="BI5" s="644"/>
      <c r="BJ5" s="644"/>
      <c r="BK5" s="644"/>
      <c r="BL5" s="644"/>
      <c r="BM5" s="644"/>
      <c r="BN5" s="645"/>
      <c r="BO5" s="703">
        <v>90</v>
      </c>
      <c r="BP5" s="703"/>
      <c r="BQ5" s="703"/>
      <c r="BR5" s="703"/>
      <c r="BS5" s="704">
        <v>513304</v>
      </c>
      <c r="BT5" s="704"/>
      <c r="BU5" s="704"/>
      <c r="BV5" s="704"/>
      <c r="BW5" s="704"/>
      <c r="BX5" s="704"/>
      <c r="BY5" s="704"/>
      <c r="BZ5" s="704"/>
      <c r="CA5" s="704"/>
      <c r="CB5" s="745"/>
      <c r="CD5" s="758" t="s">
        <v>211</v>
      </c>
      <c r="CE5" s="759"/>
      <c r="CF5" s="759"/>
      <c r="CG5" s="759"/>
      <c r="CH5" s="759"/>
      <c r="CI5" s="759"/>
      <c r="CJ5" s="759"/>
      <c r="CK5" s="759"/>
      <c r="CL5" s="759"/>
      <c r="CM5" s="759"/>
      <c r="CN5" s="759"/>
      <c r="CO5" s="759"/>
      <c r="CP5" s="759"/>
      <c r="CQ5" s="760"/>
      <c r="CR5" s="758" t="s">
        <v>217</v>
      </c>
      <c r="CS5" s="759"/>
      <c r="CT5" s="759"/>
      <c r="CU5" s="759"/>
      <c r="CV5" s="759"/>
      <c r="CW5" s="759"/>
      <c r="CX5" s="759"/>
      <c r="CY5" s="760"/>
      <c r="CZ5" s="758" t="s">
        <v>209</v>
      </c>
      <c r="DA5" s="759"/>
      <c r="DB5" s="759"/>
      <c r="DC5" s="760"/>
      <c r="DD5" s="758" t="s">
        <v>218</v>
      </c>
      <c r="DE5" s="759"/>
      <c r="DF5" s="759"/>
      <c r="DG5" s="759"/>
      <c r="DH5" s="759"/>
      <c r="DI5" s="759"/>
      <c r="DJ5" s="759"/>
      <c r="DK5" s="759"/>
      <c r="DL5" s="759"/>
      <c r="DM5" s="759"/>
      <c r="DN5" s="759"/>
      <c r="DO5" s="759"/>
      <c r="DP5" s="760"/>
      <c r="DQ5" s="758" t="s">
        <v>219</v>
      </c>
      <c r="DR5" s="759"/>
      <c r="DS5" s="759"/>
      <c r="DT5" s="759"/>
      <c r="DU5" s="759"/>
      <c r="DV5" s="759"/>
      <c r="DW5" s="759"/>
      <c r="DX5" s="759"/>
      <c r="DY5" s="759"/>
      <c r="DZ5" s="759"/>
      <c r="EA5" s="759"/>
      <c r="EB5" s="759"/>
      <c r="EC5" s="760"/>
    </row>
    <row r="6" spans="2:143" ht="11.25" customHeight="1">
      <c r="B6" s="638" t="s">
        <v>220</v>
      </c>
      <c r="C6" s="639"/>
      <c r="D6" s="639"/>
      <c r="E6" s="639"/>
      <c r="F6" s="639"/>
      <c r="G6" s="639"/>
      <c r="H6" s="639"/>
      <c r="I6" s="639"/>
      <c r="J6" s="639"/>
      <c r="K6" s="639"/>
      <c r="L6" s="639"/>
      <c r="M6" s="639"/>
      <c r="N6" s="639"/>
      <c r="O6" s="639"/>
      <c r="P6" s="639"/>
      <c r="Q6" s="640"/>
      <c r="R6" s="641">
        <v>970538</v>
      </c>
      <c r="S6" s="644"/>
      <c r="T6" s="644"/>
      <c r="U6" s="644"/>
      <c r="V6" s="644"/>
      <c r="W6" s="644"/>
      <c r="X6" s="644"/>
      <c r="Y6" s="645"/>
      <c r="Z6" s="703">
        <v>0.5</v>
      </c>
      <c r="AA6" s="703"/>
      <c r="AB6" s="703"/>
      <c r="AC6" s="703"/>
      <c r="AD6" s="704">
        <v>970538</v>
      </c>
      <c r="AE6" s="704"/>
      <c r="AF6" s="704"/>
      <c r="AG6" s="704"/>
      <c r="AH6" s="704"/>
      <c r="AI6" s="704"/>
      <c r="AJ6" s="704"/>
      <c r="AK6" s="704"/>
      <c r="AL6" s="646">
        <v>0.9</v>
      </c>
      <c r="AM6" s="647"/>
      <c r="AN6" s="647"/>
      <c r="AO6" s="705"/>
      <c r="AP6" s="638" t="s">
        <v>221</v>
      </c>
      <c r="AQ6" s="639"/>
      <c r="AR6" s="639"/>
      <c r="AS6" s="639"/>
      <c r="AT6" s="639"/>
      <c r="AU6" s="639"/>
      <c r="AV6" s="639"/>
      <c r="AW6" s="639"/>
      <c r="AX6" s="639"/>
      <c r="AY6" s="639"/>
      <c r="AZ6" s="639"/>
      <c r="BA6" s="639"/>
      <c r="BB6" s="639"/>
      <c r="BC6" s="639"/>
      <c r="BD6" s="639"/>
      <c r="BE6" s="639"/>
      <c r="BF6" s="640"/>
      <c r="BG6" s="641">
        <v>80989343</v>
      </c>
      <c r="BH6" s="644"/>
      <c r="BI6" s="644"/>
      <c r="BJ6" s="644"/>
      <c r="BK6" s="644"/>
      <c r="BL6" s="644"/>
      <c r="BM6" s="644"/>
      <c r="BN6" s="645"/>
      <c r="BO6" s="703">
        <v>90</v>
      </c>
      <c r="BP6" s="703"/>
      <c r="BQ6" s="703"/>
      <c r="BR6" s="703"/>
      <c r="BS6" s="704">
        <v>513304</v>
      </c>
      <c r="BT6" s="704"/>
      <c r="BU6" s="704"/>
      <c r="BV6" s="704"/>
      <c r="BW6" s="704"/>
      <c r="BX6" s="704"/>
      <c r="BY6" s="704"/>
      <c r="BZ6" s="704"/>
      <c r="CA6" s="704"/>
      <c r="CB6" s="745"/>
      <c r="CD6" s="712" t="s">
        <v>222</v>
      </c>
      <c r="CE6" s="713"/>
      <c r="CF6" s="713"/>
      <c r="CG6" s="713"/>
      <c r="CH6" s="713"/>
      <c r="CI6" s="713"/>
      <c r="CJ6" s="713"/>
      <c r="CK6" s="713"/>
      <c r="CL6" s="713"/>
      <c r="CM6" s="713"/>
      <c r="CN6" s="713"/>
      <c r="CO6" s="713"/>
      <c r="CP6" s="713"/>
      <c r="CQ6" s="714"/>
      <c r="CR6" s="641">
        <v>734703</v>
      </c>
      <c r="CS6" s="644"/>
      <c r="CT6" s="644"/>
      <c r="CU6" s="644"/>
      <c r="CV6" s="644"/>
      <c r="CW6" s="644"/>
      <c r="CX6" s="644"/>
      <c r="CY6" s="645"/>
      <c r="CZ6" s="754">
        <v>0.4</v>
      </c>
      <c r="DA6" s="723"/>
      <c r="DB6" s="723"/>
      <c r="DC6" s="757"/>
      <c r="DD6" s="649" t="s">
        <v>223</v>
      </c>
      <c r="DE6" s="644"/>
      <c r="DF6" s="644"/>
      <c r="DG6" s="644"/>
      <c r="DH6" s="644"/>
      <c r="DI6" s="644"/>
      <c r="DJ6" s="644"/>
      <c r="DK6" s="644"/>
      <c r="DL6" s="644"/>
      <c r="DM6" s="644"/>
      <c r="DN6" s="644"/>
      <c r="DO6" s="644"/>
      <c r="DP6" s="645"/>
      <c r="DQ6" s="649">
        <v>734231</v>
      </c>
      <c r="DR6" s="644"/>
      <c r="DS6" s="644"/>
      <c r="DT6" s="644"/>
      <c r="DU6" s="644"/>
      <c r="DV6" s="644"/>
      <c r="DW6" s="644"/>
      <c r="DX6" s="644"/>
      <c r="DY6" s="644"/>
      <c r="DZ6" s="644"/>
      <c r="EA6" s="644"/>
      <c r="EB6" s="644"/>
      <c r="EC6" s="684"/>
    </row>
    <row r="7" spans="2:143" ht="11.25" customHeight="1">
      <c r="B7" s="638" t="s">
        <v>224</v>
      </c>
      <c r="C7" s="639"/>
      <c r="D7" s="639"/>
      <c r="E7" s="639"/>
      <c r="F7" s="639"/>
      <c r="G7" s="639"/>
      <c r="H7" s="639"/>
      <c r="I7" s="639"/>
      <c r="J7" s="639"/>
      <c r="K7" s="639"/>
      <c r="L7" s="639"/>
      <c r="M7" s="639"/>
      <c r="N7" s="639"/>
      <c r="O7" s="639"/>
      <c r="P7" s="639"/>
      <c r="Q7" s="640"/>
      <c r="R7" s="641">
        <v>155206</v>
      </c>
      <c r="S7" s="644"/>
      <c r="T7" s="644"/>
      <c r="U7" s="644"/>
      <c r="V7" s="644"/>
      <c r="W7" s="644"/>
      <c r="X7" s="644"/>
      <c r="Y7" s="645"/>
      <c r="Z7" s="703">
        <v>0.1</v>
      </c>
      <c r="AA7" s="703"/>
      <c r="AB7" s="703"/>
      <c r="AC7" s="703"/>
      <c r="AD7" s="704">
        <v>155206</v>
      </c>
      <c r="AE7" s="704"/>
      <c r="AF7" s="704"/>
      <c r="AG7" s="704"/>
      <c r="AH7" s="704"/>
      <c r="AI7" s="704"/>
      <c r="AJ7" s="704"/>
      <c r="AK7" s="704"/>
      <c r="AL7" s="646">
        <v>0.2</v>
      </c>
      <c r="AM7" s="647"/>
      <c r="AN7" s="647"/>
      <c r="AO7" s="705"/>
      <c r="AP7" s="638" t="s">
        <v>225</v>
      </c>
      <c r="AQ7" s="639"/>
      <c r="AR7" s="639"/>
      <c r="AS7" s="639"/>
      <c r="AT7" s="639"/>
      <c r="AU7" s="639"/>
      <c r="AV7" s="639"/>
      <c r="AW7" s="639"/>
      <c r="AX7" s="639"/>
      <c r="AY7" s="639"/>
      <c r="AZ7" s="639"/>
      <c r="BA7" s="639"/>
      <c r="BB7" s="639"/>
      <c r="BC7" s="639"/>
      <c r="BD7" s="639"/>
      <c r="BE7" s="639"/>
      <c r="BF7" s="640"/>
      <c r="BG7" s="641">
        <v>41504450</v>
      </c>
      <c r="BH7" s="644"/>
      <c r="BI7" s="644"/>
      <c r="BJ7" s="644"/>
      <c r="BK7" s="644"/>
      <c r="BL7" s="644"/>
      <c r="BM7" s="644"/>
      <c r="BN7" s="645"/>
      <c r="BO7" s="703">
        <v>46.1</v>
      </c>
      <c r="BP7" s="703"/>
      <c r="BQ7" s="703"/>
      <c r="BR7" s="703"/>
      <c r="BS7" s="704">
        <v>513304</v>
      </c>
      <c r="BT7" s="704"/>
      <c r="BU7" s="704"/>
      <c r="BV7" s="704"/>
      <c r="BW7" s="704"/>
      <c r="BX7" s="704"/>
      <c r="BY7" s="704"/>
      <c r="BZ7" s="704"/>
      <c r="CA7" s="704"/>
      <c r="CB7" s="745"/>
      <c r="CD7" s="685" t="s">
        <v>226</v>
      </c>
      <c r="CE7" s="682"/>
      <c r="CF7" s="682"/>
      <c r="CG7" s="682"/>
      <c r="CH7" s="682"/>
      <c r="CI7" s="682"/>
      <c r="CJ7" s="682"/>
      <c r="CK7" s="682"/>
      <c r="CL7" s="682"/>
      <c r="CM7" s="682"/>
      <c r="CN7" s="682"/>
      <c r="CO7" s="682"/>
      <c r="CP7" s="682"/>
      <c r="CQ7" s="683"/>
      <c r="CR7" s="641">
        <v>16321497</v>
      </c>
      <c r="CS7" s="644"/>
      <c r="CT7" s="644"/>
      <c r="CU7" s="644"/>
      <c r="CV7" s="644"/>
      <c r="CW7" s="644"/>
      <c r="CX7" s="644"/>
      <c r="CY7" s="645"/>
      <c r="CZ7" s="703">
        <v>8.6</v>
      </c>
      <c r="DA7" s="703"/>
      <c r="DB7" s="703"/>
      <c r="DC7" s="703"/>
      <c r="DD7" s="649">
        <v>362745</v>
      </c>
      <c r="DE7" s="644"/>
      <c r="DF7" s="644"/>
      <c r="DG7" s="644"/>
      <c r="DH7" s="644"/>
      <c r="DI7" s="644"/>
      <c r="DJ7" s="644"/>
      <c r="DK7" s="644"/>
      <c r="DL7" s="644"/>
      <c r="DM7" s="644"/>
      <c r="DN7" s="644"/>
      <c r="DO7" s="644"/>
      <c r="DP7" s="645"/>
      <c r="DQ7" s="649">
        <v>14629761</v>
      </c>
      <c r="DR7" s="644"/>
      <c r="DS7" s="644"/>
      <c r="DT7" s="644"/>
      <c r="DU7" s="644"/>
      <c r="DV7" s="644"/>
      <c r="DW7" s="644"/>
      <c r="DX7" s="644"/>
      <c r="DY7" s="644"/>
      <c r="DZ7" s="644"/>
      <c r="EA7" s="644"/>
      <c r="EB7" s="644"/>
      <c r="EC7" s="684"/>
    </row>
    <row r="8" spans="2:143" ht="11.25" customHeight="1">
      <c r="B8" s="638" t="s">
        <v>227</v>
      </c>
      <c r="C8" s="639"/>
      <c r="D8" s="639"/>
      <c r="E8" s="639"/>
      <c r="F8" s="639"/>
      <c r="G8" s="639"/>
      <c r="H8" s="639"/>
      <c r="I8" s="639"/>
      <c r="J8" s="639"/>
      <c r="K8" s="639"/>
      <c r="L8" s="639"/>
      <c r="M8" s="639"/>
      <c r="N8" s="639"/>
      <c r="O8" s="639"/>
      <c r="P8" s="639"/>
      <c r="Q8" s="640"/>
      <c r="R8" s="641">
        <v>638002</v>
      </c>
      <c r="S8" s="644"/>
      <c r="T8" s="644"/>
      <c r="U8" s="644"/>
      <c r="V8" s="644"/>
      <c r="W8" s="644"/>
      <c r="X8" s="644"/>
      <c r="Y8" s="645"/>
      <c r="Z8" s="703">
        <v>0.3</v>
      </c>
      <c r="AA8" s="703"/>
      <c r="AB8" s="703"/>
      <c r="AC8" s="703"/>
      <c r="AD8" s="704">
        <v>638002</v>
      </c>
      <c r="AE8" s="704"/>
      <c r="AF8" s="704"/>
      <c r="AG8" s="704"/>
      <c r="AH8" s="704"/>
      <c r="AI8" s="704"/>
      <c r="AJ8" s="704"/>
      <c r="AK8" s="704"/>
      <c r="AL8" s="646">
        <v>0.6</v>
      </c>
      <c r="AM8" s="647"/>
      <c r="AN8" s="647"/>
      <c r="AO8" s="705"/>
      <c r="AP8" s="638" t="s">
        <v>228</v>
      </c>
      <c r="AQ8" s="639"/>
      <c r="AR8" s="639"/>
      <c r="AS8" s="639"/>
      <c r="AT8" s="639"/>
      <c r="AU8" s="639"/>
      <c r="AV8" s="639"/>
      <c r="AW8" s="639"/>
      <c r="AX8" s="639"/>
      <c r="AY8" s="639"/>
      <c r="AZ8" s="639"/>
      <c r="BA8" s="639"/>
      <c r="BB8" s="639"/>
      <c r="BC8" s="639"/>
      <c r="BD8" s="639"/>
      <c r="BE8" s="639"/>
      <c r="BF8" s="640"/>
      <c r="BG8" s="641">
        <v>948104</v>
      </c>
      <c r="BH8" s="644"/>
      <c r="BI8" s="644"/>
      <c r="BJ8" s="644"/>
      <c r="BK8" s="644"/>
      <c r="BL8" s="644"/>
      <c r="BM8" s="644"/>
      <c r="BN8" s="645"/>
      <c r="BO8" s="703">
        <v>1.1000000000000001</v>
      </c>
      <c r="BP8" s="703"/>
      <c r="BQ8" s="703"/>
      <c r="BR8" s="703"/>
      <c r="BS8" s="649" t="s">
        <v>132</v>
      </c>
      <c r="BT8" s="644"/>
      <c r="BU8" s="644"/>
      <c r="BV8" s="644"/>
      <c r="BW8" s="644"/>
      <c r="BX8" s="644"/>
      <c r="BY8" s="644"/>
      <c r="BZ8" s="644"/>
      <c r="CA8" s="644"/>
      <c r="CB8" s="684"/>
      <c r="CD8" s="685" t="s">
        <v>229</v>
      </c>
      <c r="CE8" s="682"/>
      <c r="CF8" s="682"/>
      <c r="CG8" s="682"/>
      <c r="CH8" s="682"/>
      <c r="CI8" s="682"/>
      <c r="CJ8" s="682"/>
      <c r="CK8" s="682"/>
      <c r="CL8" s="682"/>
      <c r="CM8" s="682"/>
      <c r="CN8" s="682"/>
      <c r="CO8" s="682"/>
      <c r="CP8" s="682"/>
      <c r="CQ8" s="683"/>
      <c r="CR8" s="641">
        <v>98198075</v>
      </c>
      <c r="CS8" s="644"/>
      <c r="CT8" s="644"/>
      <c r="CU8" s="644"/>
      <c r="CV8" s="644"/>
      <c r="CW8" s="644"/>
      <c r="CX8" s="644"/>
      <c r="CY8" s="645"/>
      <c r="CZ8" s="703">
        <v>51.5</v>
      </c>
      <c r="DA8" s="703"/>
      <c r="DB8" s="703"/>
      <c r="DC8" s="703"/>
      <c r="DD8" s="649">
        <v>1897418</v>
      </c>
      <c r="DE8" s="644"/>
      <c r="DF8" s="644"/>
      <c r="DG8" s="644"/>
      <c r="DH8" s="644"/>
      <c r="DI8" s="644"/>
      <c r="DJ8" s="644"/>
      <c r="DK8" s="644"/>
      <c r="DL8" s="644"/>
      <c r="DM8" s="644"/>
      <c r="DN8" s="644"/>
      <c r="DO8" s="644"/>
      <c r="DP8" s="645"/>
      <c r="DQ8" s="649">
        <v>43234338</v>
      </c>
      <c r="DR8" s="644"/>
      <c r="DS8" s="644"/>
      <c r="DT8" s="644"/>
      <c r="DU8" s="644"/>
      <c r="DV8" s="644"/>
      <c r="DW8" s="644"/>
      <c r="DX8" s="644"/>
      <c r="DY8" s="644"/>
      <c r="DZ8" s="644"/>
      <c r="EA8" s="644"/>
      <c r="EB8" s="644"/>
      <c r="EC8" s="684"/>
    </row>
    <row r="9" spans="2:143" ht="11.25" customHeight="1">
      <c r="B9" s="638" t="s">
        <v>230</v>
      </c>
      <c r="C9" s="639"/>
      <c r="D9" s="639"/>
      <c r="E9" s="639"/>
      <c r="F9" s="639"/>
      <c r="G9" s="639"/>
      <c r="H9" s="639"/>
      <c r="I9" s="639"/>
      <c r="J9" s="639"/>
      <c r="K9" s="639"/>
      <c r="L9" s="639"/>
      <c r="M9" s="639"/>
      <c r="N9" s="639"/>
      <c r="O9" s="639"/>
      <c r="P9" s="639"/>
      <c r="Q9" s="640"/>
      <c r="R9" s="641">
        <v>636932</v>
      </c>
      <c r="S9" s="644"/>
      <c r="T9" s="644"/>
      <c r="U9" s="644"/>
      <c r="V9" s="644"/>
      <c r="W9" s="644"/>
      <c r="X9" s="644"/>
      <c r="Y9" s="645"/>
      <c r="Z9" s="703">
        <v>0.3</v>
      </c>
      <c r="AA9" s="703"/>
      <c r="AB9" s="703"/>
      <c r="AC9" s="703"/>
      <c r="AD9" s="704">
        <v>636932</v>
      </c>
      <c r="AE9" s="704"/>
      <c r="AF9" s="704"/>
      <c r="AG9" s="704"/>
      <c r="AH9" s="704"/>
      <c r="AI9" s="704"/>
      <c r="AJ9" s="704"/>
      <c r="AK9" s="704"/>
      <c r="AL9" s="646">
        <v>0.6</v>
      </c>
      <c r="AM9" s="647"/>
      <c r="AN9" s="647"/>
      <c r="AO9" s="705"/>
      <c r="AP9" s="638" t="s">
        <v>231</v>
      </c>
      <c r="AQ9" s="639"/>
      <c r="AR9" s="639"/>
      <c r="AS9" s="639"/>
      <c r="AT9" s="639"/>
      <c r="AU9" s="639"/>
      <c r="AV9" s="639"/>
      <c r="AW9" s="639"/>
      <c r="AX9" s="639"/>
      <c r="AY9" s="639"/>
      <c r="AZ9" s="639"/>
      <c r="BA9" s="639"/>
      <c r="BB9" s="639"/>
      <c r="BC9" s="639"/>
      <c r="BD9" s="639"/>
      <c r="BE9" s="639"/>
      <c r="BF9" s="640"/>
      <c r="BG9" s="641">
        <v>35159745</v>
      </c>
      <c r="BH9" s="644"/>
      <c r="BI9" s="644"/>
      <c r="BJ9" s="644"/>
      <c r="BK9" s="644"/>
      <c r="BL9" s="644"/>
      <c r="BM9" s="644"/>
      <c r="BN9" s="645"/>
      <c r="BO9" s="703">
        <v>39.1</v>
      </c>
      <c r="BP9" s="703"/>
      <c r="BQ9" s="703"/>
      <c r="BR9" s="703"/>
      <c r="BS9" s="649" t="s">
        <v>132</v>
      </c>
      <c r="BT9" s="644"/>
      <c r="BU9" s="644"/>
      <c r="BV9" s="644"/>
      <c r="BW9" s="644"/>
      <c r="BX9" s="644"/>
      <c r="BY9" s="644"/>
      <c r="BZ9" s="644"/>
      <c r="CA9" s="644"/>
      <c r="CB9" s="684"/>
      <c r="CD9" s="685" t="s">
        <v>232</v>
      </c>
      <c r="CE9" s="682"/>
      <c r="CF9" s="682"/>
      <c r="CG9" s="682"/>
      <c r="CH9" s="682"/>
      <c r="CI9" s="682"/>
      <c r="CJ9" s="682"/>
      <c r="CK9" s="682"/>
      <c r="CL9" s="682"/>
      <c r="CM9" s="682"/>
      <c r="CN9" s="682"/>
      <c r="CO9" s="682"/>
      <c r="CP9" s="682"/>
      <c r="CQ9" s="683"/>
      <c r="CR9" s="641">
        <v>16639620</v>
      </c>
      <c r="CS9" s="644"/>
      <c r="CT9" s="644"/>
      <c r="CU9" s="644"/>
      <c r="CV9" s="644"/>
      <c r="CW9" s="644"/>
      <c r="CX9" s="644"/>
      <c r="CY9" s="645"/>
      <c r="CZ9" s="703">
        <v>8.6999999999999993</v>
      </c>
      <c r="DA9" s="703"/>
      <c r="DB9" s="703"/>
      <c r="DC9" s="703"/>
      <c r="DD9" s="649">
        <v>1812872</v>
      </c>
      <c r="DE9" s="644"/>
      <c r="DF9" s="644"/>
      <c r="DG9" s="644"/>
      <c r="DH9" s="644"/>
      <c r="DI9" s="644"/>
      <c r="DJ9" s="644"/>
      <c r="DK9" s="644"/>
      <c r="DL9" s="644"/>
      <c r="DM9" s="644"/>
      <c r="DN9" s="644"/>
      <c r="DO9" s="644"/>
      <c r="DP9" s="645"/>
      <c r="DQ9" s="649">
        <v>11779118</v>
      </c>
      <c r="DR9" s="644"/>
      <c r="DS9" s="644"/>
      <c r="DT9" s="644"/>
      <c r="DU9" s="644"/>
      <c r="DV9" s="644"/>
      <c r="DW9" s="644"/>
      <c r="DX9" s="644"/>
      <c r="DY9" s="644"/>
      <c r="DZ9" s="644"/>
      <c r="EA9" s="644"/>
      <c r="EB9" s="644"/>
      <c r="EC9" s="684"/>
    </row>
    <row r="10" spans="2:143" ht="11.25" customHeight="1">
      <c r="B10" s="638" t="s">
        <v>233</v>
      </c>
      <c r="C10" s="639"/>
      <c r="D10" s="639"/>
      <c r="E10" s="639"/>
      <c r="F10" s="639"/>
      <c r="G10" s="639"/>
      <c r="H10" s="639"/>
      <c r="I10" s="639"/>
      <c r="J10" s="639"/>
      <c r="K10" s="639"/>
      <c r="L10" s="639"/>
      <c r="M10" s="639"/>
      <c r="N10" s="639"/>
      <c r="O10" s="639"/>
      <c r="P10" s="639"/>
      <c r="Q10" s="640"/>
      <c r="R10" s="641" t="s">
        <v>132</v>
      </c>
      <c r="S10" s="644"/>
      <c r="T10" s="644"/>
      <c r="U10" s="644"/>
      <c r="V10" s="644"/>
      <c r="W10" s="644"/>
      <c r="X10" s="644"/>
      <c r="Y10" s="645"/>
      <c r="Z10" s="703" t="s">
        <v>223</v>
      </c>
      <c r="AA10" s="703"/>
      <c r="AB10" s="703"/>
      <c r="AC10" s="703"/>
      <c r="AD10" s="704" t="s">
        <v>132</v>
      </c>
      <c r="AE10" s="704"/>
      <c r="AF10" s="704"/>
      <c r="AG10" s="704"/>
      <c r="AH10" s="704"/>
      <c r="AI10" s="704"/>
      <c r="AJ10" s="704"/>
      <c r="AK10" s="704"/>
      <c r="AL10" s="646" t="s">
        <v>132</v>
      </c>
      <c r="AM10" s="647"/>
      <c r="AN10" s="647"/>
      <c r="AO10" s="705"/>
      <c r="AP10" s="638" t="s">
        <v>234</v>
      </c>
      <c r="AQ10" s="639"/>
      <c r="AR10" s="639"/>
      <c r="AS10" s="639"/>
      <c r="AT10" s="639"/>
      <c r="AU10" s="639"/>
      <c r="AV10" s="639"/>
      <c r="AW10" s="639"/>
      <c r="AX10" s="639"/>
      <c r="AY10" s="639"/>
      <c r="AZ10" s="639"/>
      <c r="BA10" s="639"/>
      <c r="BB10" s="639"/>
      <c r="BC10" s="639"/>
      <c r="BD10" s="639"/>
      <c r="BE10" s="639"/>
      <c r="BF10" s="640"/>
      <c r="BG10" s="641">
        <v>1453280</v>
      </c>
      <c r="BH10" s="644"/>
      <c r="BI10" s="644"/>
      <c r="BJ10" s="644"/>
      <c r="BK10" s="644"/>
      <c r="BL10" s="644"/>
      <c r="BM10" s="644"/>
      <c r="BN10" s="645"/>
      <c r="BO10" s="703">
        <v>1.6</v>
      </c>
      <c r="BP10" s="703"/>
      <c r="BQ10" s="703"/>
      <c r="BR10" s="703"/>
      <c r="BS10" s="649" t="s">
        <v>132</v>
      </c>
      <c r="BT10" s="644"/>
      <c r="BU10" s="644"/>
      <c r="BV10" s="644"/>
      <c r="BW10" s="644"/>
      <c r="BX10" s="644"/>
      <c r="BY10" s="644"/>
      <c r="BZ10" s="644"/>
      <c r="CA10" s="644"/>
      <c r="CB10" s="684"/>
      <c r="CD10" s="685" t="s">
        <v>235</v>
      </c>
      <c r="CE10" s="682"/>
      <c r="CF10" s="682"/>
      <c r="CG10" s="682"/>
      <c r="CH10" s="682"/>
      <c r="CI10" s="682"/>
      <c r="CJ10" s="682"/>
      <c r="CK10" s="682"/>
      <c r="CL10" s="682"/>
      <c r="CM10" s="682"/>
      <c r="CN10" s="682"/>
      <c r="CO10" s="682"/>
      <c r="CP10" s="682"/>
      <c r="CQ10" s="683"/>
      <c r="CR10" s="641">
        <v>435506</v>
      </c>
      <c r="CS10" s="644"/>
      <c r="CT10" s="644"/>
      <c r="CU10" s="644"/>
      <c r="CV10" s="644"/>
      <c r="CW10" s="644"/>
      <c r="CX10" s="644"/>
      <c r="CY10" s="645"/>
      <c r="CZ10" s="703">
        <v>0.2</v>
      </c>
      <c r="DA10" s="703"/>
      <c r="DB10" s="703"/>
      <c r="DC10" s="703"/>
      <c r="DD10" s="649" t="s">
        <v>132</v>
      </c>
      <c r="DE10" s="644"/>
      <c r="DF10" s="644"/>
      <c r="DG10" s="644"/>
      <c r="DH10" s="644"/>
      <c r="DI10" s="644"/>
      <c r="DJ10" s="644"/>
      <c r="DK10" s="644"/>
      <c r="DL10" s="644"/>
      <c r="DM10" s="644"/>
      <c r="DN10" s="644"/>
      <c r="DO10" s="644"/>
      <c r="DP10" s="645"/>
      <c r="DQ10" s="649">
        <v>357963</v>
      </c>
      <c r="DR10" s="644"/>
      <c r="DS10" s="644"/>
      <c r="DT10" s="644"/>
      <c r="DU10" s="644"/>
      <c r="DV10" s="644"/>
      <c r="DW10" s="644"/>
      <c r="DX10" s="644"/>
      <c r="DY10" s="644"/>
      <c r="DZ10" s="644"/>
      <c r="EA10" s="644"/>
      <c r="EB10" s="644"/>
      <c r="EC10" s="684"/>
    </row>
    <row r="11" spans="2:143" ht="11.25" customHeight="1">
      <c r="B11" s="638" t="s">
        <v>236</v>
      </c>
      <c r="C11" s="639"/>
      <c r="D11" s="639"/>
      <c r="E11" s="639"/>
      <c r="F11" s="639"/>
      <c r="G11" s="639"/>
      <c r="H11" s="639"/>
      <c r="I11" s="639"/>
      <c r="J11" s="639"/>
      <c r="K11" s="639"/>
      <c r="L11" s="639"/>
      <c r="M11" s="639"/>
      <c r="N11" s="639"/>
      <c r="O11" s="639"/>
      <c r="P11" s="639"/>
      <c r="Q11" s="640"/>
      <c r="R11" s="641" t="s">
        <v>223</v>
      </c>
      <c r="S11" s="644"/>
      <c r="T11" s="644"/>
      <c r="U11" s="644"/>
      <c r="V11" s="644"/>
      <c r="W11" s="644"/>
      <c r="X11" s="644"/>
      <c r="Y11" s="645"/>
      <c r="Z11" s="703" t="s">
        <v>223</v>
      </c>
      <c r="AA11" s="703"/>
      <c r="AB11" s="703"/>
      <c r="AC11" s="703"/>
      <c r="AD11" s="704" t="s">
        <v>223</v>
      </c>
      <c r="AE11" s="704"/>
      <c r="AF11" s="704"/>
      <c r="AG11" s="704"/>
      <c r="AH11" s="704"/>
      <c r="AI11" s="704"/>
      <c r="AJ11" s="704"/>
      <c r="AK11" s="704"/>
      <c r="AL11" s="646" t="s">
        <v>223</v>
      </c>
      <c r="AM11" s="647"/>
      <c r="AN11" s="647"/>
      <c r="AO11" s="705"/>
      <c r="AP11" s="638" t="s">
        <v>237</v>
      </c>
      <c r="AQ11" s="639"/>
      <c r="AR11" s="639"/>
      <c r="AS11" s="639"/>
      <c r="AT11" s="639"/>
      <c r="AU11" s="639"/>
      <c r="AV11" s="639"/>
      <c r="AW11" s="639"/>
      <c r="AX11" s="639"/>
      <c r="AY11" s="639"/>
      <c r="AZ11" s="639"/>
      <c r="BA11" s="639"/>
      <c r="BB11" s="639"/>
      <c r="BC11" s="639"/>
      <c r="BD11" s="639"/>
      <c r="BE11" s="639"/>
      <c r="BF11" s="640"/>
      <c r="BG11" s="641">
        <v>3943321</v>
      </c>
      <c r="BH11" s="644"/>
      <c r="BI11" s="644"/>
      <c r="BJ11" s="644"/>
      <c r="BK11" s="644"/>
      <c r="BL11" s="644"/>
      <c r="BM11" s="644"/>
      <c r="BN11" s="645"/>
      <c r="BO11" s="703">
        <v>4.4000000000000004</v>
      </c>
      <c r="BP11" s="703"/>
      <c r="BQ11" s="703"/>
      <c r="BR11" s="703"/>
      <c r="BS11" s="649">
        <v>513304</v>
      </c>
      <c r="BT11" s="644"/>
      <c r="BU11" s="644"/>
      <c r="BV11" s="644"/>
      <c r="BW11" s="644"/>
      <c r="BX11" s="644"/>
      <c r="BY11" s="644"/>
      <c r="BZ11" s="644"/>
      <c r="CA11" s="644"/>
      <c r="CB11" s="684"/>
      <c r="CD11" s="685" t="s">
        <v>238</v>
      </c>
      <c r="CE11" s="682"/>
      <c r="CF11" s="682"/>
      <c r="CG11" s="682"/>
      <c r="CH11" s="682"/>
      <c r="CI11" s="682"/>
      <c r="CJ11" s="682"/>
      <c r="CK11" s="682"/>
      <c r="CL11" s="682"/>
      <c r="CM11" s="682"/>
      <c r="CN11" s="682"/>
      <c r="CO11" s="682"/>
      <c r="CP11" s="682"/>
      <c r="CQ11" s="683"/>
      <c r="CR11" s="641">
        <v>427318</v>
      </c>
      <c r="CS11" s="644"/>
      <c r="CT11" s="644"/>
      <c r="CU11" s="644"/>
      <c r="CV11" s="644"/>
      <c r="CW11" s="644"/>
      <c r="CX11" s="644"/>
      <c r="CY11" s="645"/>
      <c r="CZ11" s="703">
        <v>0.2</v>
      </c>
      <c r="DA11" s="703"/>
      <c r="DB11" s="703"/>
      <c r="DC11" s="703"/>
      <c r="DD11" s="649">
        <v>72470</v>
      </c>
      <c r="DE11" s="644"/>
      <c r="DF11" s="644"/>
      <c r="DG11" s="644"/>
      <c r="DH11" s="644"/>
      <c r="DI11" s="644"/>
      <c r="DJ11" s="644"/>
      <c r="DK11" s="644"/>
      <c r="DL11" s="644"/>
      <c r="DM11" s="644"/>
      <c r="DN11" s="644"/>
      <c r="DO11" s="644"/>
      <c r="DP11" s="645"/>
      <c r="DQ11" s="649">
        <v>292258</v>
      </c>
      <c r="DR11" s="644"/>
      <c r="DS11" s="644"/>
      <c r="DT11" s="644"/>
      <c r="DU11" s="644"/>
      <c r="DV11" s="644"/>
      <c r="DW11" s="644"/>
      <c r="DX11" s="644"/>
      <c r="DY11" s="644"/>
      <c r="DZ11" s="644"/>
      <c r="EA11" s="644"/>
      <c r="EB11" s="644"/>
      <c r="EC11" s="684"/>
    </row>
    <row r="12" spans="2:143" ht="11.25" customHeight="1">
      <c r="B12" s="638" t="s">
        <v>239</v>
      </c>
      <c r="C12" s="639"/>
      <c r="D12" s="639"/>
      <c r="E12" s="639"/>
      <c r="F12" s="639"/>
      <c r="G12" s="639"/>
      <c r="H12" s="639"/>
      <c r="I12" s="639"/>
      <c r="J12" s="639"/>
      <c r="K12" s="639"/>
      <c r="L12" s="639"/>
      <c r="M12" s="639"/>
      <c r="N12" s="639"/>
      <c r="O12" s="639"/>
      <c r="P12" s="639"/>
      <c r="Q12" s="640"/>
      <c r="R12" s="641">
        <v>12054150</v>
      </c>
      <c r="S12" s="644"/>
      <c r="T12" s="644"/>
      <c r="U12" s="644"/>
      <c r="V12" s="644"/>
      <c r="W12" s="644"/>
      <c r="X12" s="644"/>
      <c r="Y12" s="645"/>
      <c r="Z12" s="703">
        <v>6.2</v>
      </c>
      <c r="AA12" s="703"/>
      <c r="AB12" s="703"/>
      <c r="AC12" s="703"/>
      <c r="AD12" s="704">
        <v>12054150</v>
      </c>
      <c r="AE12" s="704"/>
      <c r="AF12" s="704"/>
      <c r="AG12" s="704"/>
      <c r="AH12" s="704"/>
      <c r="AI12" s="704"/>
      <c r="AJ12" s="704"/>
      <c r="AK12" s="704"/>
      <c r="AL12" s="646">
        <v>11.7</v>
      </c>
      <c r="AM12" s="647"/>
      <c r="AN12" s="647"/>
      <c r="AO12" s="705"/>
      <c r="AP12" s="638" t="s">
        <v>240</v>
      </c>
      <c r="AQ12" s="639"/>
      <c r="AR12" s="639"/>
      <c r="AS12" s="639"/>
      <c r="AT12" s="639"/>
      <c r="AU12" s="639"/>
      <c r="AV12" s="639"/>
      <c r="AW12" s="639"/>
      <c r="AX12" s="639"/>
      <c r="AY12" s="639"/>
      <c r="AZ12" s="639"/>
      <c r="BA12" s="639"/>
      <c r="BB12" s="639"/>
      <c r="BC12" s="639"/>
      <c r="BD12" s="639"/>
      <c r="BE12" s="639"/>
      <c r="BF12" s="640"/>
      <c r="BG12" s="641">
        <v>35573767</v>
      </c>
      <c r="BH12" s="644"/>
      <c r="BI12" s="644"/>
      <c r="BJ12" s="644"/>
      <c r="BK12" s="644"/>
      <c r="BL12" s="644"/>
      <c r="BM12" s="644"/>
      <c r="BN12" s="645"/>
      <c r="BO12" s="703">
        <v>39.5</v>
      </c>
      <c r="BP12" s="703"/>
      <c r="BQ12" s="703"/>
      <c r="BR12" s="703"/>
      <c r="BS12" s="649" t="s">
        <v>223</v>
      </c>
      <c r="BT12" s="644"/>
      <c r="BU12" s="644"/>
      <c r="BV12" s="644"/>
      <c r="BW12" s="644"/>
      <c r="BX12" s="644"/>
      <c r="BY12" s="644"/>
      <c r="BZ12" s="644"/>
      <c r="CA12" s="644"/>
      <c r="CB12" s="684"/>
      <c r="CD12" s="685" t="s">
        <v>241</v>
      </c>
      <c r="CE12" s="682"/>
      <c r="CF12" s="682"/>
      <c r="CG12" s="682"/>
      <c r="CH12" s="682"/>
      <c r="CI12" s="682"/>
      <c r="CJ12" s="682"/>
      <c r="CK12" s="682"/>
      <c r="CL12" s="682"/>
      <c r="CM12" s="682"/>
      <c r="CN12" s="682"/>
      <c r="CO12" s="682"/>
      <c r="CP12" s="682"/>
      <c r="CQ12" s="683"/>
      <c r="CR12" s="641">
        <v>1803096</v>
      </c>
      <c r="CS12" s="644"/>
      <c r="CT12" s="644"/>
      <c r="CU12" s="644"/>
      <c r="CV12" s="644"/>
      <c r="CW12" s="644"/>
      <c r="CX12" s="644"/>
      <c r="CY12" s="645"/>
      <c r="CZ12" s="703">
        <v>0.9</v>
      </c>
      <c r="DA12" s="703"/>
      <c r="DB12" s="703"/>
      <c r="DC12" s="703"/>
      <c r="DD12" s="649">
        <v>2287</v>
      </c>
      <c r="DE12" s="644"/>
      <c r="DF12" s="644"/>
      <c r="DG12" s="644"/>
      <c r="DH12" s="644"/>
      <c r="DI12" s="644"/>
      <c r="DJ12" s="644"/>
      <c r="DK12" s="644"/>
      <c r="DL12" s="644"/>
      <c r="DM12" s="644"/>
      <c r="DN12" s="644"/>
      <c r="DO12" s="644"/>
      <c r="DP12" s="645"/>
      <c r="DQ12" s="649">
        <v>1230697</v>
      </c>
      <c r="DR12" s="644"/>
      <c r="DS12" s="644"/>
      <c r="DT12" s="644"/>
      <c r="DU12" s="644"/>
      <c r="DV12" s="644"/>
      <c r="DW12" s="644"/>
      <c r="DX12" s="644"/>
      <c r="DY12" s="644"/>
      <c r="DZ12" s="644"/>
      <c r="EA12" s="644"/>
      <c r="EB12" s="644"/>
      <c r="EC12" s="684"/>
    </row>
    <row r="13" spans="2:143" ht="11.25" customHeight="1">
      <c r="B13" s="638" t="s">
        <v>242</v>
      </c>
      <c r="C13" s="639"/>
      <c r="D13" s="639"/>
      <c r="E13" s="639"/>
      <c r="F13" s="639"/>
      <c r="G13" s="639"/>
      <c r="H13" s="639"/>
      <c r="I13" s="639"/>
      <c r="J13" s="639"/>
      <c r="K13" s="639"/>
      <c r="L13" s="639"/>
      <c r="M13" s="639"/>
      <c r="N13" s="639"/>
      <c r="O13" s="639"/>
      <c r="P13" s="639"/>
      <c r="Q13" s="640"/>
      <c r="R13" s="641">
        <v>94580</v>
      </c>
      <c r="S13" s="644"/>
      <c r="T13" s="644"/>
      <c r="U13" s="644"/>
      <c r="V13" s="644"/>
      <c r="W13" s="644"/>
      <c r="X13" s="644"/>
      <c r="Y13" s="645"/>
      <c r="Z13" s="703">
        <v>0</v>
      </c>
      <c r="AA13" s="703"/>
      <c r="AB13" s="703"/>
      <c r="AC13" s="703"/>
      <c r="AD13" s="704">
        <v>94580</v>
      </c>
      <c r="AE13" s="704"/>
      <c r="AF13" s="704"/>
      <c r="AG13" s="704"/>
      <c r="AH13" s="704"/>
      <c r="AI13" s="704"/>
      <c r="AJ13" s="704"/>
      <c r="AK13" s="704"/>
      <c r="AL13" s="646">
        <v>0.1</v>
      </c>
      <c r="AM13" s="647"/>
      <c r="AN13" s="647"/>
      <c r="AO13" s="705"/>
      <c r="AP13" s="638" t="s">
        <v>243</v>
      </c>
      <c r="AQ13" s="639"/>
      <c r="AR13" s="639"/>
      <c r="AS13" s="639"/>
      <c r="AT13" s="639"/>
      <c r="AU13" s="639"/>
      <c r="AV13" s="639"/>
      <c r="AW13" s="639"/>
      <c r="AX13" s="639"/>
      <c r="AY13" s="639"/>
      <c r="AZ13" s="639"/>
      <c r="BA13" s="639"/>
      <c r="BB13" s="639"/>
      <c r="BC13" s="639"/>
      <c r="BD13" s="639"/>
      <c r="BE13" s="639"/>
      <c r="BF13" s="640"/>
      <c r="BG13" s="641">
        <v>34690209</v>
      </c>
      <c r="BH13" s="644"/>
      <c r="BI13" s="644"/>
      <c r="BJ13" s="644"/>
      <c r="BK13" s="644"/>
      <c r="BL13" s="644"/>
      <c r="BM13" s="644"/>
      <c r="BN13" s="645"/>
      <c r="BO13" s="703">
        <v>38.6</v>
      </c>
      <c r="BP13" s="703"/>
      <c r="BQ13" s="703"/>
      <c r="BR13" s="703"/>
      <c r="BS13" s="649" t="s">
        <v>132</v>
      </c>
      <c r="BT13" s="644"/>
      <c r="BU13" s="644"/>
      <c r="BV13" s="644"/>
      <c r="BW13" s="644"/>
      <c r="BX13" s="644"/>
      <c r="BY13" s="644"/>
      <c r="BZ13" s="644"/>
      <c r="CA13" s="644"/>
      <c r="CB13" s="684"/>
      <c r="CD13" s="685" t="s">
        <v>244</v>
      </c>
      <c r="CE13" s="682"/>
      <c r="CF13" s="682"/>
      <c r="CG13" s="682"/>
      <c r="CH13" s="682"/>
      <c r="CI13" s="682"/>
      <c r="CJ13" s="682"/>
      <c r="CK13" s="682"/>
      <c r="CL13" s="682"/>
      <c r="CM13" s="682"/>
      <c r="CN13" s="682"/>
      <c r="CO13" s="682"/>
      <c r="CP13" s="682"/>
      <c r="CQ13" s="683"/>
      <c r="CR13" s="641">
        <v>18025626</v>
      </c>
      <c r="CS13" s="644"/>
      <c r="CT13" s="644"/>
      <c r="CU13" s="644"/>
      <c r="CV13" s="644"/>
      <c r="CW13" s="644"/>
      <c r="CX13" s="644"/>
      <c r="CY13" s="645"/>
      <c r="CZ13" s="703">
        <v>9.5</v>
      </c>
      <c r="DA13" s="703"/>
      <c r="DB13" s="703"/>
      <c r="DC13" s="703"/>
      <c r="DD13" s="649">
        <v>6122783</v>
      </c>
      <c r="DE13" s="644"/>
      <c r="DF13" s="644"/>
      <c r="DG13" s="644"/>
      <c r="DH13" s="644"/>
      <c r="DI13" s="644"/>
      <c r="DJ13" s="644"/>
      <c r="DK13" s="644"/>
      <c r="DL13" s="644"/>
      <c r="DM13" s="644"/>
      <c r="DN13" s="644"/>
      <c r="DO13" s="644"/>
      <c r="DP13" s="645"/>
      <c r="DQ13" s="649">
        <v>13526708</v>
      </c>
      <c r="DR13" s="644"/>
      <c r="DS13" s="644"/>
      <c r="DT13" s="644"/>
      <c r="DU13" s="644"/>
      <c r="DV13" s="644"/>
      <c r="DW13" s="644"/>
      <c r="DX13" s="644"/>
      <c r="DY13" s="644"/>
      <c r="DZ13" s="644"/>
      <c r="EA13" s="644"/>
      <c r="EB13" s="644"/>
      <c r="EC13" s="684"/>
    </row>
    <row r="14" spans="2:143" ht="11.25" customHeight="1">
      <c r="B14" s="638" t="s">
        <v>245</v>
      </c>
      <c r="C14" s="639"/>
      <c r="D14" s="639"/>
      <c r="E14" s="639"/>
      <c r="F14" s="639"/>
      <c r="G14" s="639"/>
      <c r="H14" s="639"/>
      <c r="I14" s="639"/>
      <c r="J14" s="639"/>
      <c r="K14" s="639"/>
      <c r="L14" s="639"/>
      <c r="M14" s="639"/>
      <c r="N14" s="639"/>
      <c r="O14" s="639"/>
      <c r="P14" s="639"/>
      <c r="Q14" s="640"/>
      <c r="R14" s="641" t="s">
        <v>132</v>
      </c>
      <c r="S14" s="644"/>
      <c r="T14" s="644"/>
      <c r="U14" s="644"/>
      <c r="V14" s="644"/>
      <c r="W14" s="644"/>
      <c r="X14" s="644"/>
      <c r="Y14" s="645"/>
      <c r="Z14" s="703" t="s">
        <v>132</v>
      </c>
      <c r="AA14" s="703"/>
      <c r="AB14" s="703"/>
      <c r="AC14" s="703"/>
      <c r="AD14" s="704" t="s">
        <v>132</v>
      </c>
      <c r="AE14" s="704"/>
      <c r="AF14" s="704"/>
      <c r="AG14" s="704"/>
      <c r="AH14" s="704"/>
      <c r="AI14" s="704"/>
      <c r="AJ14" s="704"/>
      <c r="AK14" s="704"/>
      <c r="AL14" s="646" t="s">
        <v>132</v>
      </c>
      <c r="AM14" s="647"/>
      <c r="AN14" s="647"/>
      <c r="AO14" s="705"/>
      <c r="AP14" s="638" t="s">
        <v>246</v>
      </c>
      <c r="AQ14" s="639"/>
      <c r="AR14" s="639"/>
      <c r="AS14" s="639"/>
      <c r="AT14" s="639"/>
      <c r="AU14" s="639"/>
      <c r="AV14" s="639"/>
      <c r="AW14" s="639"/>
      <c r="AX14" s="639"/>
      <c r="AY14" s="639"/>
      <c r="AZ14" s="639"/>
      <c r="BA14" s="639"/>
      <c r="BB14" s="639"/>
      <c r="BC14" s="639"/>
      <c r="BD14" s="639"/>
      <c r="BE14" s="639"/>
      <c r="BF14" s="640"/>
      <c r="BG14" s="641">
        <v>687705</v>
      </c>
      <c r="BH14" s="644"/>
      <c r="BI14" s="644"/>
      <c r="BJ14" s="644"/>
      <c r="BK14" s="644"/>
      <c r="BL14" s="644"/>
      <c r="BM14" s="644"/>
      <c r="BN14" s="645"/>
      <c r="BO14" s="703">
        <v>0.8</v>
      </c>
      <c r="BP14" s="703"/>
      <c r="BQ14" s="703"/>
      <c r="BR14" s="703"/>
      <c r="BS14" s="649" t="s">
        <v>132</v>
      </c>
      <c r="BT14" s="644"/>
      <c r="BU14" s="644"/>
      <c r="BV14" s="644"/>
      <c r="BW14" s="644"/>
      <c r="BX14" s="644"/>
      <c r="BY14" s="644"/>
      <c r="BZ14" s="644"/>
      <c r="CA14" s="644"/>
      <c r="CB14" s="684"/>
      <c r="CD14" s="685" t="s">
        <v>247</v>
      </c>
      <c r="CE14" s="682"/>
      <c r="CF14" s="682"/>
      <c r="CG14" s="682"/>
      <c r="CH14" s="682"/>
      <c r="CI14" s="682"/>
      <c r="CJ14" s="682"/>
      <c r="CK14" s="682"/>
      <c r="CL14" s="682"/>
      <c r="CM14" s="682"/>
      <c r="CN14" s="682"/>
      <c r="CO14" s="682"/>
      <c r="CP14" s="682"/>
      <c r="CQ14" s="683"/>
      <c r="CR14" s="641">
        <v>6774261</v>
      </c>
      <c r="CS14" s="644"/>
      <c r="CT14" s="644"/>
      <c r="CU14" s="644"/>
      <c r="CV14" s="644"/>
      <c r="CW14" s="644"/>
      <c r="CX14" s="644"/>
      <c r="CY14" s="645"/>
      <c r="CZ14" s="703">
        <v>3.6</v>
      </c>
      <c r="DA14" s="703"/>
      <c r="DB14" s="703"/>
      <c r="DC14" s="703"/>
      <c r="DD14" s="649">
        <v>407542</v>
      </c>
      <c r="DE14" s="644"/>
      <c r="DF14" s="644"/>
      <c r="DG14" s="644"/>
      <c r="DH14" s="644"/>
      <c r="DI14" s="644"/>
      <c r="DJ14" s="644"/>
      <c r="DK14" s="644"/>
      <c r="DL14" s="644"/>
      <c r="DM14" s="644"/>
      <c r="DN14" s="644"/>
      <c r="DO14" s="644"/>
      <c r="DP14" s="645"/>
      <c r="DQ14" s="649">
        <v>5293098</v>
      </c>
      <c r="DR14" s="644"/>
      <c r="DS14" s="644"/>
      <c r="DT14" s="644"/>
      <c r="DU14" s="644"/>
      <c r="DV14" s="644"/>
      <c r="DW14" s="644"/>
      <c r="DX14" s="644"/>
      <c r="DY14" s="644"/>
      <c r="DZ14" s="644"/>
      <c r="EA14" s="644"/>
      <c r="EB14" s="644"/>
      <c r="EC14" s="684"/>
    </row>
    <row r="15" spans="2:143" ht="11.25" customHeight="1">
      <c r="B15" s="638" t="s">
        <v>248</v>
      </c>
      <c r="C15" s="639"/>
      <c r="D15" s="639"/>
      <c r="E15" s="639"/>
      <c r="F15" s="639"/>
      <c r="G15" s="639"/>
      <c r="H15" s="639"/>
      <c r="I15" s="639"/>
      <c r="J15" s="639"/>
      <c r="K15" s="639"/>
      <c r="L15" s="639"/>
      <c r="M15" s="639"/>
      <c r="N15" s="639"/>
      <c r="O15" s="639"/>
      <c r="P15" s="639"/>
      <c r="Q15" s="640"/>
      <c r="R15" s="641">
        <v>558015</v>
      </c>
      <c r="S15" s="644"/>
      <c r="T15" s="644"/>
      <c r="U15" s="644"/>
      <c r="V15" s="644"/>
      <c r="W15" s="644"/>
      <c r="X15" s="644"/>
      <c r="Y15" s="645"/>
      <c r="Z15" s="703">
        <v>0.3</v>
      </c>
      <c r="AA15" s="703"/>
      <c r="AB15" s="703"/>
      <c r="AC15" s="703"/>
      <c r="AD15" s="704">
        <v>558015</v>
      </c>
      <c r="AE15" s="704"/>
      <c r="AF15" s="704"/>
      <c r="AG15" s="704"/>
      <c r="AH15" s="704"/>
      <c r="AI15" s="704"/>
      <c r="AJ15" s="704"/>
      <c r="AK15" s="704"/>
      <c r="AL15" s="646">
        <v>0.5</v>
      </c>
      <c r="AM15" s="647"/>
      <c r="AN15" s="647"/>
      <c r="AO15" s="705"/>
      <c r="AP15" s="638" t="s">
        <v>249</v>
      </c>
      <c r="AQ15" s="639"/>
      <c r="AR15" s="639"/>
      <c r="AS15" s="639"/>
      <c r="AT15" s="639"/>
      <c r="AU15" s="639"/>
      <c r="AV15" s="639"/>
      <c r="AW15" s="639"/>
      <c r="AX15" s="639"/>
      <c r="AY15" s="639"/>
      <c r="AZ15" s="639"/>
      <c r="BA15" s="639"/>
      <c r="BB15" s="639"/>
      <c r="BC15" s="639"/>
      <c r="BD15" s="639"/>
      <c r="BE15" s="639"/>
      <c r="BF15" s="640"/>
      <c r="BG15" s="641">
        <v>3223421</v>
      </c>
      <c r="BH15" s="644"/>
      <c r="BI15" s="644"/>
      <c r="BJ15" s="644"/>
      <c r="BK15" s="644"/>
      <c r="BL15" s="644"/>
      <c r="BM15" s="644"/>
      <c r="BN15" s="645"/>
      <c r="BO15" s="703">
        <v>3.6</v>
      </c>
      <c r="BP15" s="703"/>
      <c r="BQ15" s="703"/>
      <c r="BR15" s="703"/>
      <c r="BS15" s="649" t="s">
        <v>132</v>
      </c>
      <c r="BT15" s="644"/>
      <c r="BU15" s="644"/>
      <c r="BV15" s="644"/>
      <c r="BW15" s="644"/>
      <c r="BX15" s="644"/>
      <c r="BY15" s="644"/>
      <c r="BZ15" s="644"/>
      <c r="CA15" s="644"/>
      <c r="CB15" s="684"/>
      <c r="CD15" s="685" t="s">
        <v>250</v>
      </c>
      <c r="CE15" s="682"/>
      <c r="CF15" s="682"/>
      <c r="CG15" s="682"/>
      <c r="CH15" s="682"/>
      <c r="CI15" s="682"/>
      <c r="CJ15" s="682"/>
      <c r="CK15" s="682"/>
      <c r="CL15" s="682"/>
      <c r="CM15" s="682"/>
      <c r="CN15" s="682"/>
      <c r="CO15" s="682"/>
      <c r="CP15" s="682"/>
      <c r="CQ15" s="683"/>
      <c r="CR15" s="641">
        <v>18502516</v>
      </c>
      <c r="CS15" s="644"/>
      <c r="CT15" s="644"/>
      <c r="CU15" s="644"/>
      <c r="CV15" s="644"/>
      <c r="CW15" s="644"/>
      <c r="CX15" s="644"/>
      <c r="CY15" s="645"/>
      <c r="CZ15" s="703">
        <v>9.6999999999999993</v>
      </c>
      <c r="DA15" s="703"/>
      <c r="DB15" s="703"/>
      <c r="DC15" s="703"/>
      <c r="DD15" s="649">
        <v>4644487</v>
      </c>
      <c r="DE15" s="644"/>
      <c r="DF15" s="644"/>
      <c r="DG15" s="644"/>
      <c r="DH15" s="644"/>
      <c r="DI15" s="644"/>
      <c r="DJ15" s="644"/>
      <c r="DK15" s="644"/>
      <c r="DL15" s="644"/>
      <c r="DM15" s="644"/>
      <c r="DN15" s="644"/>
      <c r="DO15" s="644"/>
      <c r="DP15" s="645"/>
      <c r="DQ15" s="649">
        <v>13537633</v>
      </c>
      <c r="DR15" s="644"/>
      <c r="DS15" s="644"/>
      <c r="DT15" s="644"/>
      <c r="DU15" s="644"/>
      <c r="DV15" s="644"/>
      <c r="DW15" s="644"/>
      <c r="DX15" s="644"/>
      <c r="DY15" s="644"/>
      <c r="DZ15" s="644"/>
      <c r="EA15" s="644"/>
      <c r="EB15" s="644"/>
      <c r="EC15" s="684"/>
    </row>
    <row r="16" spans="2:143" ht="11.25" customHeight="1">
      <c r="B16" s="638" t="s">
        <v>251</v>
      </c>
      <c r="C16" s="639"/>
      <c r="D16" s="639"/>
      <c r="E16" s="639"/>
      <c r="F16" s="639"/>
      <c r="G16" s="639"/>
      <c r="H16" s="639"/>
      <c r="I16" s="639"/>
      <c r="J16" s="639"/>
      <c r="K16" s="639"/>
      <c r="L16" s="639"/>
      <c r="M16" s="639"/>
      <c r="N16" s="639"/>
      <c r="O16" s="639"/>
      <c r="P16" s="639"/>
      <c r="Q16" s="640"/>
      <c r="R16" s="641" t="s">
        <v>132</v>
      </c>
      <c r="S16" s="644"/>
      <c r="T16" s="644"/>
      <c r="U16" s="644"/>
      <c r="V16" s="644"/>
      <c r="W16" s="644"/>
      <c r="X16" s="644"/>
      <c r="Y16" s="645"/>
      <c r="Z16" s="703" t="s">
        <v>132</v>
      </c>
      <c r="AA16" s="703"/>
      <c r="AB16" s="703"/>
      <c r="AC16" s="703"/>
      <c r="AD16" s="704" t="s">
        <v>132</v>
      </c>
      <c r="AE16" s="704"/>
      <c r="AF16" s="704"/>
      <c r="AG16" s="704"/>
      <c r="AH16" s="704"/>
      <c r="AI16" s="704"/>
      <c r="AJ16" s="704"/>
      <c r="AK16" s="704"/>
      <c r="AL16" s="646" t="s">
        <v>223</v>
      </c>
      <c r="AM16" s="647"/>
      <c r="AN16" s="647"/>
      <c r="AO16" s="705"/>
      <c r="AP16" s="638" t="s">
        <v>252</v>
      </c>
      <c r="AQ16" s="639"/>
      <c r="AR16" s="639"/>
      <c r="AS16" s="639"/>
      <c r="AT16" s="639"/>
      <c r="AU16" s="639"/>
      <c r="AV16" s="639"/>
      <c r="AW16" s="639"/>
      <c r="AX16" s="639"/>
      <c r="AY16" s="639"/>
      <c r="AZ16" s="639"/>
      <c r="BA16" s="639"/>
      <c r="BB16" s="639"/>
      <c r="BC16" s="639"/>
      <c r="BD16" s="639"/>
      <c r="BE16" s="639"/>
      <c r="BF16" s="640"/>
      <c r="BG16" s="641" t="s">
        <v>223</v>
      </c>
      <c r="BH16" s="644"/>
      <c r="BI16" s="644"/>
      <c r="BJ16" s="644"/>
      <c r="BK16" s="644"/>
      <c r="BL16" s="644"/>
      <c r="BM16" s="644"/>
      <c r="BN16" s="645"/>
      <c r="BO16" s="703" t="s">
        <v>132</v>
      </c>
      <c r="BP16" s="703"/>
      <c r="BQ16" s="703"/>
      <c r="BR16" s="703"/>
      <c r="BS16" s="649" t="s">
        <v>132</v>
      </c>
      <c r="BT16" s="644"/>
      <c r="BU16" s="644"/>
      <c r="BV16" s="644"/>
      <c r="BW16" s="644"/>
      <c r="BX16" s="644"/>
      <c r="BY16" s="644"/>
      <c r="BZ16" s="644"/>
      <c r="CA16" s="644"/>
      <c r="CB16" s="684"/>
      <c r="CD16" s="685" t="s">
        <v>253</v>
      </c>
      <c r="CE16" s="682"/>
      <c r="CF16" s="682"/>
      <c r="CG16" s="682"/>
      <c r="CH16" s="682"/>
      <c r="CI16" s="682"/>
      <c r="CJ16" s="682"/>
      <c r="CK16" s="682"/>
      <c r="CL16" s="682"/>
      <c r="CM16" s="682"/>
      <c r="CN16" s="682"/>
      <c r="CO16" s="682"/>
      <c r="CP16" s="682"/>
      <c r="CQ16" s="683"/>
      <c r="CR16" s="641">
        <v>151375</v>
      </c>
      <c r="CS16" s="644"/>
      <c r="CT16" s="644"/>
      <c r="CU16" s="644"/>
      <c r="CV16" s="644"/>
      <c r="CW16" s="644"/>
      <c r="CX16" s="644"/>
      <c r="CY16" s="645"/>
      <c r="CZ16" s="703">
        <v>0.1</v>
      </c>
      <c r="DA16" s="703"/>
      <c r="DB16" s="703"/>
      <c r="DC16" s="703"/>
      <c r="DD16" s="649" t="s">
        <v>132</v>
      </c>
      <c r="DE16" s="644"/>
      <c r="DF16" s="644"/>
      <c r="DG16" s="644"/>
      <c r="DH16" s="644"/>
      <c r="DI16" s="644"/>
      <c r="DJ16" s="644"/>
      <c r="DK16" s="644"/>
      <c r="DL16" s="644"/>
      <c r="DM16" s="644"/>
      <c r="DN16" s="644"/>
      <c r="DO16" s="644"/>
      <c r="DP16" s="645"/>
      <c r="DQ16" s="649">
        <v>133190</v>
      </c>
      <c r="DR16" s="644"/>
      <c r="DS16" s="644"/>
      <c r="DT16" s="644"/>
      <c r="DU16" s="644"/>
      <c r="DV16" s="644"/>
      <c r="DW16" s="644"/>
      <c r="DX16" s="644"/>
      <c r="DY16" s="644"/>
      <c r="DZ16" s="644"/>
      <c r="EA16" s="644"/>
      <c r="EB16" s="644"/>
      <c r="EC16" s="684"/>
    </row>
    <row r="17" spans="2:133" ht="11.25" customHeight="1">
      <c r="B17" s="638" t="s">
        <v>254</v>
      </c>
      <c r="C17" s="639"/>
      <c r="D17" s="639"/>
      <c r="E17" s="639"/>
      <c r="F17" s="639"/>
      <c r="G17" s="639"/>
      <c r="H17" s="639"/>
      <c r="I17" s="639"/>
      <c r="J17" s="639"/>
      <c r="K17" s="639"/>
      <c r="L17" s="639"/>
      <c r="M17" s="639"/>
      <c r="N17" s="639"/>
      <c r="O17" s="639"/>
      <c r="P17" s="639"/>
      <c r="Q17" s="640"/>
      <c r="R17" s="641">
        <v>424285</v>
      </c>
      <c r="S17" s="644"/>
      <c r="T17" s="644"/>
      <c r="U17" s="644"/>
      <c r="V17" s="644"/>
      <c r="W17" s="644"/>
      <c r="X17" s="644"/>
      <c r="Y17" s="645"/>
      <c r="Z17" s="703">
        <v>0.2</v>
      </c>
      <c r="AA17" s="703"/>
      <c r="AB17" s="703"/>
      <c r="AC17" s="703"/>
      <c r="AD17" s="704">
        <v>424285</v>
      </c>
      <c r="AE17" s="704"/>
      <c r="AF17" s="704"/>
      <c r="AG17" s="704"/>
      <c r="AH17" s="704"/>
      <c r="AI17" s="704"/>
      <c r="AJ17" s="704"/>
      <c r="AK17" s="704"/>
      <c r="AL17" s="646">
        <v>0.4</v>
      </c>
      <c r="AM17" s="647"/>
      <c r="AN17" s="647"/>
      <c r="AO17" s="705"/>
      <c r="AP17" s="638" t="s">
        <v>255</v>
      </c>
      <c r="AQ17" s="639"/>
      <c r="AR17" s="639"/>
      <c r="AS17" s="639"/>
      <c r="AT17" s="639"/>
      <c r="AU17" s="639"/>
      <c r="AV17" s="639"/>
      <c r="AW17" s="639"/>
      <c r="AX17" s="639"/>
      <c r="AY17" s="639"/>
      <c r="AZ17" s="639"/>
      <c r="BA17" s="639"/>
      <c r="BB17" s="639"/>
      <c r="BC17" s="639"/>
      <c r="BD17" s="639"/>
      <c r="BE17" s="639"/>
      <c r="BF17" s="640"/>
      <c r="BG17" s="641" t="s">
        <v>132</v>
      </c>
      <c r="BH17" s="644"/>
      <c r="BI17" s="644"/>
      <c r="BJ17" s="644"/>
      <c r="BK17" s="644"/>
      <c r="BL17" s="644"/>
      <c r="BM17" s="644"/>
      <c r="BN17" s="645"/>
      <c r="BO17" s="703" t="s">
        <v>223</v>
      </c>
      <c r="BP17" s="703"/>
      <c r="BQ17" s="703"/>
      <c r="BR17" s="703"/>
      <c r="BS17" s="649" t="s">
        <v>223</v>
      </c>
      <c r="BT17" s="644"/>
      <c r="BU17" s="644"/>
      <c r="BV17" s="644"/>
      <c r="BW17" s="644"/>
      <c r="BX17" s="644"/>
      <c r="BY17" s="644"/>
      <c r="BZ17" s="644"/>
      <c r="CA17" s="644"/>
      <c r="CB17" s="684"/>
      <c r="CD17" s="685" t="s">
        <v>256</v>
      </c>
      <c r="CE17" s="682"/>
      <c r="CF17" s="682"/>
      <c r="CG17" s="682"/>
      <c r="CH17" s="682"/>
      <c r="CI17" s="682"/>
      <c r="CJ17" s="682"/>
      <c r="CK17" s="682"/>
      <c r="CL17" s="682"/>
      <c r="CM17" s="682"/>
      <c r="CN17" s="682"/>
      <c r="CO17" s="682"/>
      <c r="CP17" s="682"/>
      <c r="CQ17" s="683"/>
      <c r="CR17" s="641">
        <v>12634682</v>
      </c>
      <c r="CS17" s="644"/>
      <c r="CT17" s="644"/>
      <c r="CU17" s="644"/>
      <c r="CV17" s="644"/>
      <c r="CW17" s="644"/>
      <c r="CX17" s="644"/>
      <c r="CY17" s="645"/>
      <c r="CZ17" s="703">
        <v>6.6</v>
      </c>
      <c r="DA17" s="703"/>
      <c r="DB17" s="703"/>
      <c r="DC17" s="703"/>
      <c r="DD17" s="649" t="s">
        <v>132</v>
      </c>
      <c r="DE17" s="644"/>
      <c r="DF17" s="644"/>
      <c r="DG17" s="644"/>
      <c r="DH17" s="644"/>
      <c r="DI17" s="644"/>
      <c r="DJ17" s="644"/>
      <c r="DK17" s="644"/>
      <c r="DL17" s="644"/>
      <c r="DM17" s="644"/>
      <c r="DN17" s="644"/>
      <c r="DO17" s="644"/>
      <c r="DP17" s="645"/>
      <c r="DQ17" s="649">
        <v>11172502</v>
      </c>
      <c r="DR17" s="644"/>
      <c r="DS17" s="644"/>
      <c r="DT17" s="644"/>
      <c r="DU17" s="644"/>
      <c r="DV17" s="644"/>
      <c r="DW17" s="644"/>
      <c r="DX17" s="644"/>
      <c r="DY17" s="644"/>
      <c r="DZ17" s="644"/>
      <c r="EA17" s="644"/>
      <c r="EB17" s="644"/>
      <c r="EC17" s="684"/>
    </row>
    <row r="18" spans="2:133" ht="11.25" customHeight="1">
      <c r="B18" s="638" t="s">
        <v>257</v>
      </c>
      <c r="C18" s="639"/>
      <c r="D18" s="639"/>
      <c r="E18" s="639"/>
      <c r="F18" s="639"/>
      <c r="G18" s="639"/>
      <c r="H18" s="639"/>
      <c r="I18" s="639"/>
      <c r="J18" s="639"/>
      <c r="K18" s="639"/>
      <c r="L18" s="639"/>
      <c r="M18" s="639"/>
      <c r="N18" s="639"/>
      <c r="O18" s="639"/>
      <c r="P18" s="639"/>
      <c r="Q18" s="640"/>
      <c r="R18" s="641">
        <v>4277034</v>
      </c>
      <c r="S18" s="644"/>
      <c r="T18" s="644"/>
      <c r="U18" s="644"/>
      <c r="V18" s="644"/>
      <c r="W18" s="644"/>
      <c r="X18" s="644"/>
      <c r="Y18" s="645"/>
      <c r="Z18" s="703">
        <v>2.2000000000000002</v>
      </c>
      <c r="AA18" s="703"/>
      <c r="AB18" s="703"/>
      <c r="AC18" s="703"/>
      <c r="AD18" s="704">
        <v>3960811</v>
      </c>
      <c r="AE18" s="704"/>
      <c r="AF18" s="704"/>
      <c r="AG18" s="704"/>
      <c r="AH18" s="704"/>
      <c r="AI18" s="704"/>
      <c r="AJ18" s="704"/>
      <c r="AK18" s="704"/>
      <c r="AL18" s="646">
        <v>3.8</v>
      </c>
      <c r="AM18" s="647"/>
      <c r="AN18" s="647"/>
      <c r="AO18" s="705"/>
      <c r="AP18" s="638" t="s">
        <v>258</v>
      </c>
      <c r="AQ18" s="639"/>
      <c r="AR18" s="639"/>
      <c r="AS18" s="639"/>
      <c r="AT18" s="639"/>
      <c r="AU18" s="639"/>
      <c r="AV18" s="639"/>
      <c r="AW18" s="639"/>
      <c r="AX18" s="639"/>
      <c r="AY18" s="639"/>
      <c r="AZ18" s="639"/>
      <c r="BA18" s="639"/>
      <c r="BB18" s="639"/>
      <c r="BC18" s="639"/>
      <c r="BD18" s="639"/>
      <c r="BE18" s="639"/>
      <c r="BF18" s="640"/>
      <c r="BG18" s="641" t="s">
        <v>132</v>
      </c>
      <c r="BH18" s="644"/>
      <c r="BI18" s="644"/>
      <c r="BJ18" s="644"/>
      <c r="BK18" s="644"/>
      <c r="BL18" s="644"/>
      <c r="BM18" s="644"/>
      <c r="BN18" s="645"/>
      <c r="BO18" s="703" t="s">
        <v>132</v>
      </c>
      <c r="BP18" s="703"/>
      <c r="BQ18" s="703"/>
      <c r="BR18" s="703"/>
      <c r="BS18" s="649" t="s">
        <v>223</v>
      </c>
      <c r="BT18" s="644"/>
      <c r="BU18" s="644"/>
      <c r="BV18" s="644"/>
      <c r="BW18" s="644"/>
      <c r="BX18" s="644"/>
      <c r="BY18" s="644"/>
      <c r="BZ18" s="644"/>
      <c r="CA18" s="644"/>
      <c r="CB18" s="684"/>
      <c r="CD18" s="685" t="s">
        <v>259</v>
      </c>
      <c r="CE18" s="682"/>
      <c r="CF18" s="682"/>
      <c r="CG18" s="682"/>
      <c r="CH18" s="682"/>
      <c r="CI18" s="682"/>
      <c r="CJ18" s="682"/>
      <c r="CK18" s="682"/>
      <c r="CL18" s="682"/>
      <c r="CM18" s="682"/>
      <c r="CN18" s="682"/>
      <c r="CO18" s="682"/>
      <c r="CP18" s="682"/>
      <c r="CQ18" s="683"/>
      <c r="CR18" s="641" t="s">
        <v>132</v>
      </c>
      <c r="CS18" s="644"/>
      <c r="CT18" s="644"/>
      <c r="CU18" s="644"/>
      <c r="CV18" s="644"/>
      <c r="CW18" s="644"/>
      <c r="CX18" s="644"/>
      <c r="CY18" s="645"/>
      <c r="CZ18" s="703" t="s">
        <v>223</v>
      </c>
      <c r="DA18" s="703"/>
      <c r="DB18" s="703"/>
      <c r="DC18" s="703"/>
      <c r="DD18" s="649" t="s">
        <v>223</v>
      </c>
      <c r="DE18" s="644"/>
      <c r="DF18" s="644"/>
      <c r="DG18" s="644"/>
      <c r="DH18" s="644"/>
      <c r="DI18" s="644"/>
      <c r="DJ18" s="644"/>
      <c r="DK18" s="644"/>
      <c r="DL18" s="644"/>
      <c r="DM18" s="644"/>
      <c r="DN18" s="644"/>
      <c r="DO18" s="644"/>
      <c r="DP18" s="645"/>
      <c r="DQ18" s="649" t="s">
        <v>223</v>
      </c>
      <c r="DR18" s="644"/>
      <c r="DS18" s="644"/>
      <c r="DT18" s="644"/>
      <c r="DU18" s="644"/>
      <c r="DV18" s="644"/>
      <c r="DW18" s="644"/>
      <c r="DX18" s="644"/>
      <c r="DY18" s="644"/>
      <c r="DZ18" s="644"/>
      <c r="EA18" s="644"/>
      <c r="EB18" s="644"/>
      <c r="EC18" s="684"/>
    </row>
    <row r="19" spans="2:133" ht="11.25" customHeight="1">
      <c r="B19" s="638" t="s">
        <v>260</v>
      </c>
      <c r="C19" s="639"/>
      <c r="D19" s="639"/>
      <c r="E19" s="639"/>
      <c r="F19" s="639"/>
      <c r="G19" s="639"/>
      <c r="H19" s="639"/>
      <c r="I19" s="639"/>
      <c r="J19" s="639"/>
      <c r="K19" s="639"/>
      <c r="L19" s="639"/>
      <c r="M19" s="639"/>
      <c r="N19" s="639"/>
      <c r="O19" s="639"/>
      <c r="P19" s="639"/>
      <c r="Q19" s="640"/>
      <c r="R19" s="641">
        <v>3960811</v>
      </c>
      <c r="S19" s="644"/>
      <c r="T19" s="644"/>
      <c r="U19" s="644"/>
      <c r="V19" s="644"/>
      <c r="W19" s="644"/>
      <c r="X19" s="644"/>
      <c r="Y19" s="645"/>
      <c r="Z19" s="703">
        <v>2</v>
      </c>
      <c r="AA19" s="703"/>
      <c r="AB19" s="703"/>
      <c r="AC19" s="703"/>
      <c r="AD19" s="704">
        <v>3960811</v>
      </c>
      <c r="AE19" s="704"/>
      <c r="AF19" s="704"/>
      <c r="AG19" s="704"/>
      <c r="AH19" s="704"/>
      <c r="AI19" s="704"/>
      <c r="AJ19" s="704"/>
      <c r="AK19" s="704"/>
      <c r="AL19" s="646">
        <v>3.8</v>
      </c>
      <c r="AM19" s="647"/>
      <c r="AN19" s="647"/>
      <c r="AO19" s="705"/>
      <c r="AP19" s="638" t="s">
        <v>261</v>
      </c>
      <c r="AQ19" s="639"/>
      <c r="AR19" s="639"/>
      <c r="AS19" s="639"/>
      <c r="AT19" s="639"/>
      <c r="AU19" s="639"/>
      <c r="AV19" s="639"/>
      <c r="AW19" s="639"/>
      <c r="AX19" s="639"/>
      <c r="AY19" s="639"/>
      <c r="AZ19" s="639"/>
      <c r="BA19" s="639"/>
      <c r="BB19" s="639"/>
      <c r="BC19" s="639"/>
      <c r="BD19" s="639"/>
      <c r="BE19" s="639"/>
      <c r="BF19" s="640"/>
      <c r="BG19" s="641">
        <v>8969783</v>
      </c>
      <c r="BH19" s="644"/>
      <c r="BI19" s="644"/>
      <c r="BJ19" s="644"/>
      <c r="BK19" s="644"/>
      <c r="BL19" s="644"/>
      <c r="BM19" s="644"/>
      <c r="BN19" s="645"/>
      <c r="BO19" s="703">
        <v>10</v>
      </c>
      <c r="BP19" s="703"/>
      <c r="BQ19" s="703"/>
      <c r="BR19" s="703"/>
      <c r="BS19" s="649" t="s">
        <v>223</v>
      </c>
      <c r="BT19" s="644"/>
      <c r="BU19" s="644"/>
      <c r="BV19" s="644"/>
      <c r="BW19" s="644"/>
      <c r="BX19" s="644"/>
      <c r="BY19" s="644"/>
      <c r="BZ19" s="644"/>
      <c r="CA19" s="644"/>
      <c r="CB19" s="684"/>
      <c r="CD19" s="685" t="s">
        <v>262</v>
      </c>
      <c r="CE19" s="682"/>
      <c r="CF19" s="682"/>
      <c r="CG19" s="682"/>
      <c r="CH19" s="682"/>
      <c r="CI19" s="682"/>
      <c r="CJ19" s="682"/>
      <c r="CK19" s="682"/>
      <c r="CL19" s="682"/>
      <c r="CM19" s="682"/>
      <c r="CN19" s="682"/>
      <c r="CO19" s="682"/>
      <c r="CP19" s="682"/>
      <c r="CQ19" s="683"/>
      <c r="CR19" s="641" t="s">
        <v>223</v>
      </c>
      <c r="CS19" s="644"/>
      <c r="CT19" s="644"/>
      <c r="CU19" s="644"/>
      <c r="CV19" s="644"/>
      <c r="CW19" s="644"/>
      <c r="CX19" s="644"/>
      <c r="CY19" s="645"/>
      <c r="CZ19" s="703" t="s">
        <v>223</v>
      </c>
      <c r="DA19" s="703"/>
      <c r="DB19" s="703"/>
      <c r="DC19" s="703"/>
      <c r="DD19" s="649" t="s">
        <v>132</v>
      </c>
      <c r="DE19" s="644"/>
      <c r="DF19" s="644"/>
      <c r="DG19" s="644"/>
      <c r="DH19" s="644"/>
      <c r="DI19" s="644"/>
      <c r="DJ19" s="644"/>
      <c r="DK19" s="644"/>
      <c r="DL19" s="644"/>
      <c r="DM19" s="644"/>
      <c r="DN19" s="644"/>
      <c r="DO19" s="644"/>
      <c r="DP19" s="645"/>
      <c r="DQ19" s="649" t="s">
        <v>223</v>
      </c>
      <c r="DR19" s="644"/>
      <c r="DS19" s="644"/>
      <c r="DT19" s="644"/>
      <c r="DU19" s="644"/>
      <c r="DV19" s="644"/>
      <c r="DW19" s="644"/>
      <c r="DX19" s="644"/>
      <c r="DY19" s="644"/>
      <c r="DZ19" s="644"/>
      <c r="EA19" s="644"/>
      <c r="EB19" s="644"/>
      <c r="EC19" s="684"/>
    </row>
    <row r="20" spans="2:133" ht="11.25" customHeight="1">
      <c r="B20" s="638" t="s">
        <v>263</v>
      </c>
      <c r="C20" s="639"/>
      <c r="D20" s="639"/>
      <c r="E20" s="639"/>
      <c r="F20" s="639"/>
      <c r="G20" s="639"/>
      <c r="H20" s="639"/>
      <c r="I20" s="639"/>
      <c r="J20" s="639"/>
      <c r="K20" s="639"/>
      <c r="L20" s="639"/>
      <c r="M20" s="639"/>
      <c r="N20" s="639"/>
      <c r="O20" s="639"/>
      <c r="P20" s="639"/>
      <c r="Q20" s="640"/>
      <c r="R20" s="641">
        <v>315501</v>
      </c>
      <c r="S20" s="644"/>
      <c r="T20" s="644"/>
      <c r="U20" s="644"/>
      <c r="V20" s="644"/>
      <c r="W20" s="644"/>
      <c r="X20" s="644"/>
      <c r="Y20" s="645"/>
      <c r="Z20" s="703">
        <v>0.2</v>
      </c>
      <c r="AA20" s="703"/>
      <c r="AB20" s="703"/>
      <c r="AC20" s="703"/>
      <c r="AD20" s="704" t="s">
        <v>223</v>
      </c>
      <c r="AE20" s="704"/>
      <c r="AF20" s="704"/>
      <c r="AG20" s="704"/>
      <c r="AH20" s="704"/>
      <c r="AI20" s="704"/>
      <c r="AJ20" s="704"/>
      <c r="AK20" s="704"/>
      <c r="AL20" s="646" t="s">
        <v>223</v>
      </c>
      <c r="AM20" s="647"/>
      <c r="AN20" s="647"/>
      <c r="AO20" s="705"/>
      <c r="AP20" s="638" t="s">
        <v>264</v>
      </c>
      <c r="AQ20" s="639"/>
      <c r="AR20" s="639"/>
      <c r="AS20" s="639"/>
      <c r="AT20" s="639"/>
      <c r="AU20" s="639"/>
      <c r="AV20" s="639"/>
      <c r="AW20" s="639"/>
      <c r="AX20" s="639"/>
      <c r="AY20" s="639"/>
      <c r="AZ20" s="639"/>
      <c r="BA20" s="639"/>
      <c r="BB20" s="639"/>
      <c r="BC20" s="639"/>
      <c r="BD20" s="639"/>
      <c r="BE20" s="639"/>
      <c r="BF20" s="640"/>
      <c r="BG20" s="641">
        <v>8969783</v>
      </c>
      <c r="BH20" s="644"/>
      <c r="BI20" s="644"/>
      <c r="BJ20" s="644"/>
      <c r="BK20" s="644"/>
      <c r="BL20" s="644"/>
      <c r="BM20" s="644"/>
      <c r="BN20" s="645"/>
      <c r="BO20" s="703">
        <v>10</v>
      </c>
      <c r="BP20" s="703"/>
      <c r="BQ20" s="703"/>
      <c r="BR20" s="703"/>
      <c r="BS20" s="649" t="s">
        <v>223</v>
      </c>
      <c r="BT20" s="644"/>
      <c r="BU20" s="644"/>
      <c r="BV20" s="644"/>
      <c r="BW20" s="644"/>
      <c r="BX20" s="644"/>
      <c r="BY20" s="644"/>
      <c r="BZ20" s="644"/>
      <c r="CA20" s="644"/>
      <c r="CB20" s="684"/>
      <c r="CD20" s="685" t="s">
        <v>265</v>
      </c>
      <c r="CE20" s="682"/>
      <c r="CF20" s="682"/>
      <c r="CG20" s="682"/>
      <c r="CH20" s="682"/>
      <c r="CI20" s="682"/>
      <c r="CJ20" s="682"/>
      <c r="CK20" s="682"/>
      <c r="CL20" s="682"/>
      <c r="CM20" s="682"/>
      <c r="CN20" s="682"/>
      <c r="CO20" s="682"/>
      <c r="CP20" s="682"/>
      <c r="CQ20" s="683"/>
      <c r="CR20" s="641">
        <v>190648275</v>
      </c>
      <c r="CS20" s="644"/>
      <c r="CT20" s="644"/>
      <c r="CU20" s="644"/>
      <c r="CV20" s="644"/>
      <c r="CW20" s="644"/>
      <c r="CX20" s="644"/>
      <c r="CY20" s="645"/>
      <c r="CZ20" s="703">
        <v>100</v>
      </c>
      <c r="DA20" s="703"/>
      <c r="DB20" s="703"/>
      <c r="DC20" s="703"/>
      <c r="DD20" s="649">
        <v>15322604</v>
      </c>
      <c r="DE20" s="644"/>
      <c r="DF20" s="644"/>
      <c r="DG20" s="644"/>
      <c r="DH20" s="644"/>
      <c r="DI20" s="644"/>
      <c r="DJ20" s="644"/>
      <c r="DK20" s="644"/>
      <c r="DL20" s="644"/>
      <c r="DM20" s="644"/>
      <c r="DN20" s="644"/>
      <c r="DO20" s="644"/>
      <c r="DP20" s="645"/>
      <c r="DQ20" s="649">
        <v>115921497</v>
      </c>
      <c r="DR20" s="644"/>
      <c r="DS20" s="644"/>
      <c r="DT20" s="644"/>
      <c r="DU20" s="644"/>
      <c r="DV20" s="644"/>
      <c r="DW20" s="644"/>
      <c r="DX20" s="644"/>
      <c r="DY20" s="644"/>
      <c r="DZ20" s="644"/>
      <c r="EA20" s="644"/>
      <c r="EB20" s="644"/>
      <c r="EC20" s="684"/>
    </row>
    <row r="21" spans="2:133" ht="11.25" customHeight="1">
      <c r="B21" s="638" t="s">
        <v>266</v>
      </c>
      <c r="C21" s="639"/>
      <c r="D21" s="639"/>
      <c r="E21" s="639"/>
      <c r="F21" s="639"/>
      <c r="G21" s="639"/>
      <c r="H21" s="639"/>
      <c r="I21" s="639"/>
      <c r="J21" s="639"/>
      <c r="K21" s="639"/>
      <c r="L21" s="639"/>
      <c r="M21" s="639"/>
      <c r="N21" s="639"/>
      <c r="O21" s="639"/>
      <c r="P21" s="639"/>
      <c r="Q21" s="640"/>
      <c r="R21" s="641">
        <v>722</v>
      </c>
      <c r="S21" s="644"/>
      <c r="T21" s="644"/>
      <c r="U21" s="644"/>
      <c r="V21" s="644"/>
      <c r="W21" s="644"/>
      <c r="X21" s="644"/>
      <c r="Y21" s="645"/>
      <c r="Z21" s="703">
        <v>0</v>
      </c>
      <c r="AA21" s="703"/>
      <c r="AB21" s="703"/>
      <c r="AC21" s="703"/>
      <c r="AD21" s="704" t="s">
        <v>132</v>
      </c>
      <c r="AE21" s="704"/>
      <c r="AF21" s="704"/>
      <c r="AG21" s="704"/>
      <c r="AH21" s="704"/>
      <c r="AI21" s="704"/>
      <c r="AJ21" s="704"/>
      <c r="AK21" s="704"/>
      <c r="AL21" s="646" t="s">
        <v>132</v>
      </c>
      <c r="AM21" s="647"/>
      <c r="AN21" s="647"/>
      <c r="AO21" s="705"/>
      <c r="AP21" s="749" t="s">
        <v>267</v>
      </c>
      <c r="AQ21" s="756"/>
      <c r="AR21" s="756"/>
      <c r="AS21" s="756"/>
      <c r="AT21" s="756"/>
      <c r="AU21" s="756"/>
      <c r="AV21" s="756"/>
      <c r="AW21" s="756"/>
      <c r="AX21" s="756"/>
      <c r="AY21" s="756"/>
      <c r="AZ21" s="756"/>
      <c r="BA21" s="756"/>
      <c r="BB21" s="756"/>
      <c r="BC21" s="756"/>
      <c r="BD21" s="756"/>
      <c r="BE21" s="756"/>
      <c r="BF21" s="751"/>
      <c r="BG21" s="641" t="s">
        <v>132</v>
      </c>
      <c r="BH21" s="644"/>
      <c r="BI21" s="644"/>
      <c r="BJ21" s="644"/>
      <c r="BK21" s="644"/>
      <c r="BL21" s="644"/>
      <c r="BM21" s="644"/>
      <c r="BN21" s="645"/>
      <c r="BO21" s="703" t="s">
        <v>223</v>
      </c>
      <c r="BP21" s="703"/>
      <c r="BQ21" s="703"/>
      <c r="BR21" s="703"/>
      <c r="BS21" s="649" t="s">
        <v>132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268</v>
      </c>
      <c r="C22" s="639"/>
      <c r="D22" s="639"/>
      <c r="E22" s="639"/>
      <c r="F22" s="639"/>
      <c r="G22" s="639"/>
      <c r="H22" s="639"/>
      <c r="I22" s="639"/>
      <c r="J22" s="639"/>
      <c r="K22" s="639"/>
      <c r="L22" s="639"/>
      <c r="M22" s="639"/>
      <c r="N22" s="639"/>
      <c r="O22" s="639"/>
      <c r="P22" s="639"/>
      <c r="Q22" s="640"/>
      <c r="R22" s="641">
        <v>109767868</v>
      </c>
      <c r="S22" s="644"/>
      <c r="T22" s="644"/>
      <c r="U22" s="644"/>
      <c r="V22" s="644"/>
      <c r="W22" s="644"/>
      <c r="X22" s="644"/>
      <c r="Y22" s="645"/>
      <c r="Z22" s="703">
        <v>56.4</v>
      </c>
      <c r="AA22" s="703"/>
      <c r="AB22" s="703"/>
      <c r="AC22" s="703"/>
      <c r="AD22" s="704">
        <v>102507236</v>
      </c>
      <c r="AE22" s="704"/>
      <c r="AF22" s="704"/>
      <c r="AG22" s="704"/>
      <c r="AH22" s="704"/>
      <c r="AI22" s="704"/>
      <c r="AJ22" s="704"/>
      <c r="AK22" s="704"/>
      <c r="AL22" s="646">
        <v>99.3</v>
      </c>
      <c r="AM22" s="647"/>
      <c r="AN22" s="647"/>
      <c r="AO22" s="705"/>
      <c r="AP22" s="749" t="s">
        <v>269</v>
      </c>
      <c r="AQ22" s="756"/>
      <c r="AR22" s="756"/>
      <c r="AS22" s="756"/>
      <c r="AT22" s="756"/>
      <c r="AU22" s="756"/>
      <c r="AV22" s="756"/>
      <c r="AW22" s="756"/>
      <c r="AX22" s="756"/>
      <c r="AY22" s="756"/>
      <c r="AZ22" s="756"/>
      <c r="BA22" s="756"/>
      <c r="BB22" s="756"/>
      <c r="BC22" s="756"/>
      <c r="BD22" s="756"/>
      <c r="BE22" s="756"/>
      <c r="BF22" s="751"/>
      <c r="BG22" s="641">
        <v>2025374</v>
      </c>
      <c r="BH22" s="644"/>
      <c r="BI22" s="644"/>
      <c r="BJ22" s="644"/>
      <c r="BK22" s="644"/>
      <c r="BL22" s="644"/>
      <c r="BM22" s="644"/>
      <c r="BN22" s="645"/>
      <c r="BO22" s="703">
        <v>2.2999999999999998</v>
      </c>
      <c r="BP22" s="703"/>
      <c r="BQ22" s="703"/>
      <c r="BR22" s="703"/>
      <c r="BS22" s="649" t="s">
        <v>223</v>
      </c>
      <c r="BT22" s="644"/>
      <c r="BU22" s="644"/>
      <c r="BV22" s="644"/>
      <c r="BW22" s="644"/>
      <c r="BX22" s="644"/>
      <c r="BY22" s="644"/>
      <c r="BZ22" s="644"/>
      <c r="CA22" s="644"/>
      <c r="CB22" s="684"/>
      <c r="CD22" s="758" t="s">
        <v>270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271</v>
      </c>
      <c r="C23" s="639"/>
      <c r="D23" s="639"/>
      <c r="E23" s="639"/>
      <c r="F23" s="639"/>
      <c r="G23" s="639"/>
      <c r="H23" s="639"/>
      <c r="I23" s="639"/>
      <c r="J23" s="639"/>
      <c r="K23" s="639"/>
      <c r="L23" s="639"/>
      <c r="M23" s="639"/>
      <c r="N23" s="639"/>
      <c r="O23" s="639"/>
      <c r="P23" s="639"/>
      <c r="Q23" s="640"/>
      <c r="R23" s="641">
        <v>73268</v>
      </c>
      <c r="S23" s="644"/>
      <c r="T23" s="644"/>
      <c r="U23" s="644"/>
      <c r="V23" s="644"/>
      <c r="W23" s="644"/>
      <c r="X23" s="644"/>
      <c r="Y23" s="645"/>
      <c r="Z23" s="703">
        <v>0</v>
      </c>
      <c r="AA23" s="703"/>
      <c r="AB23" s="703"/>
      <c r="AC23" s="703"/>
      <c r="AD23" s="704">
        <v>73268</v>
      </c>
      <c r="AE23" s="704"/>
      <c r="AF23" s="704"/>
      <c r="AG23" s="704"/>
      <c r="AH23" s="704"/>
      <c r="AI23" s="704"/>
      <c r="AJ23" s="704"/>
      <c r="AK23" s="704"/>
      <c r="AL23" s="646">
        <v>0.1</v>
      </c>
      <c r="AM23" s="647"/>
      <c r="AN23" s="647"/>
      <c r="AO23" s="705"/>
      <c r="AP23" s="749" t="s">
        <v>272</v>
      </c>
      <c r="AQ23" s="756"/>
      <c r="AR23" s="756"/>
      <c r="AS23" s="756"/>
      <c r="AT23" s="756"/>
      <c r="AU23" s="756"/>
      <c r="AV23" s="756"/>
      <c r="AW23" s="756"/>
      <c r="AX23" s="756"/>
      <c r="AY23" s="756"/>
      <c r="AZ23" s="756"/>
      <c r="BA23" s="756"/>
      <c r="BB23" s="756"/>
      <c r="BC23" s="756"/>
      <c r="BD23" s="756"/>
      <c r="BE23" s="756"/>
      <c r="BF23" s="751"/>
      <c r="BG23" s="641">
        <v>6944409</v>
      </c>
      <c r="BH23" s="644"/>
      <c r="BI23" s="644"/>
      <c r="BJ23" s="644"/>
      <c r="BK23" s="644"/>
      <c r="BL23" s="644"/>
      <c r="BM23" s="644"/>
      <c r="BN23" s="645"/>
      <c r="BO23" s="703">
        <v>7.7</v>
      </c>
      <c r="BP23" s="703"/>
      <c r="BQ23" s="703"/>
      <c r="BR23" s="703"/>
      <c r="BS23" s="649" t="s">
        <v>223</v>
      </c>
      <c r="BT23" s="644"/>
      <c r="BU23" s="644"/>
      <c r="BV23" s="644"/>
      <c r="BW23" s="644"/>
      <c r="BX23" s="644"/>
      <c r="BY23" s="644"/>
      <c r="BZ23" s="644"/>
      <c r="CA23" s="644"/>
      <c r="CB23" s="684"/>
      <c r="CD23" s="758" t="s">
        <v>211</v>
      </c>
      <c r="CE23" s="759"/>
      <c r="CF23" s="759"/>
      <c r="CG23" s="759"/>
      <c r="CH23" s="759"/>
      <c r="CI23" s="759"/>
      <c r="CJ23" s="759"/>
      <c r="CK23" s="759"/>
      <c r="CL23" s="759"/>
      <c r="CM23" s="759"/>
      <c r="CN23" s="759"/>
      <c r="CO23" s="759"/>
      <c r="CP23" s="759"/>
      <c r="CQ23" s="760"/>
      <c r="CR23" s="758" t="s">
        <v>273</v>
      </c>
      <c r="CS23" s="759"/>
      <c r="CT23" s="759"/>
      <c r="CU23" s="759"/>
      <c r="CV23" s="759"/>
      <c r="CW23" s="759"/>
      <c r="CX23" s="759"/>
      <c r="CY23" s="760"/>
      <c r="CZ23" s="758" t="s">
        <v>274</v>
      </c>
      <c r="DA23" s="759"/>
      <c r="DB23" s="759"/>
      <c r="DC23" s="760"/>
      <c r="DD23" s="758" t="s">
        <v>275</v>
      </c>
      <c r="DE23" s="759"/>
      <c r="DF23" s="759"/>
      <c r="DG23" s="759"/>
      <c r="DH23" s="759"/>
      <c r="DI23" s="759"/>
      <c r="DJ23" s="759"/>
      <c r="DK23" s="760"/>
      <c r="DL23" s="767" t="s">
        <v>276</v>
      </c>
      <c r="DM23" s="768"/>
      <c r="DN23" s="768"/>
      <c r="DO23" s="768"/>
      <c r="DP23" s="768"/>
      <c r="DQ23" s="768"/>
      <c r="DR23" s="768"/>
      <c r="DS23" s="768"/>
      <c r="DT23" s="768"/>
      <c r="DU23" s="768"/>
      <c r="DV23" s="769"/>
      <c r="DW23" s="758" t="s">
        <v>277</v>
      </c>
      <c r="DX23" s="759"/>
      <c r="DY23" s="759"/>
      <c r="DZ23" s="759"/>
      <c r="EA23" s="759"/>
      <c r="EB23" s="759"/>
      <c r="EC23" s="760"/>
    </row>
    <row r="24" spans="2:133" ht="11.25" customHeight="1">
      <c r="B24" s="638" t="s">
        <v>278</v>
      </c>
      <c r="C24" s="639"/>
      <c r="D24" s="639"/>
      <c r="E24" s="639"/>
      <c r="F24" s="639"/>
      <c r="G24" s="639"/>
      <c r="H24" s="639"/>
      <c r="I24" s="639"/>
      <c r="J24" s="639"/>
      <c r="K24" s="639"/>
      <c r="L24" s="639"/>
      <c r="M24" s="639"/>
      <c r="N24" s="639"/>
      <c r="O24" s="639"/>
      <c r="P24" s="639"/>
      <c r="Q24" s="640"/>
      <c r="R24" s="641">
        <v>2065716</v>
      </c>
      <c r="S24" s="644"/>
      <c r="T24" s="644"/>
      <c r="U24" s="644"/>
      <c r="V24" s="644"/>
      <c r="W24" s="644"/>
      <c r="X24" s="644"/>
      <c r="Y24" s="645"/>
      <c r="Z24" s="703">
        <v>1.1000000000000001</v>
      </c>
      <c r="AA24" s="703"/>
      <c r="AB24" s="703"/>
      <c r="AC24" s="703"/>
      <c r="AD24" s="704" t="s">
        <v>132</v>
      </c>
      <c r="AE24" s="704"/>
      <c r="AF24" s="704"/>
      <c r="AG24" s="704"/>
      <c r="AH24" s="704"/>
      <c r="AI24" s="704"/>
      <c r="AJ24" s="704"/>
      <c r="AK24" s="704"/>
      <c r="AL24" s="646" t="s">
        <v>132</v>
      </c>
      <c r="AM24" s="647"/>
      <c r="AN24" s="647"/>
      <c r="AO24" s="705"/>
      <c r="AP24" s="749" t="s">
        <v>279</v>
      </c>
      <c r="AQ24" s="756"/>
      <c r="AR24" s="756"/>
      <c r="AS24" s="756"/>
      <c r="AT24" s="756"/>
      <c r="AU24" s="756"/>
      <c r="AV24" s="756"/>
      <c r="AW24" s="756"/>
      <c r="AX24" s="756"/>
      <c r="AY24" s="756"/>
      <c r="AZ24" s="756"/>
      <c r="BA24" s="756"/>
      <c r="BB24" s="756"/>
      <c r="BC24" s="756"/>
      <c r="BD24" s="756"/>
      <c r="BE24" s="756"/>
      <c r="BF24" s="751"/>
      <c r="BG24" s="641" t="s">
        <v>223</v>
      </c>
      <c r="BH24" s="644"/>
      <c r="BI24" s="644"/>
      <c r="BJ24" s="644"/>
      <c r="BK24" s="644"/>
      <c r="BL24" s="644"/>
      <c r="BM24" s="644"/>
      <c r="BN24" s="645"/>
      <c r="BO24" s="703" t="s">
        <v>223</v>
      </c>
      <c r="BP24" s="703"/>
      <c r="BQ24" s="703"/>
      <c r="BR24" s="703"/>
      <c r="BS24" s="649" t="s">
        <v>132</v>
      </c>
      <c r="BT24" s="644"/>
      <c r="BU24" s="644"/>
      <c r="BV24" s="644"/>
      <c r="BW24" s="644"/>
      <c r="BX24" s="644"/>
      <c r="BY24" s="644"/>
      <c r="BZ24" s="644"/>
      <c r="CA24" s="644"/>
      <c r="CB24" s="684"/>
      <c r="CD24" s="712" t="s">
        <v>280</v>
      </c>
      <c r="CE24" s="713"/>
      <c r="CF24" s="713"/>
      <c r="CG24" s="713"/>
      <c r="CH24" s="713"/>
      <c r="CI24" s="713"/>
      <c r="CJ24" s="713"/>
      <c r="CK24" s="713"/>
      <c r="CL24" s="713"/>
      <c r="CM24" s="713"/>
      <c r="CN24" s="713"/>
      <c r="CO24" s="713"/>
      <c r="CP24" s="713"/>
      <c r="CQ24" s="714"/>
      <c r="CR24" s="706">
        <v>109548265</v>
      </c>
      <c r="CS24" s="707"/>
      <c r="CT24" s="707"/>
      <c r="CU24" s="707"/>
      <c r="CV24" s="707"/>
      <c r="CW24" s="707"/>
      <c r="CX24" s="707"/>
      <c r="CY24" s="753"/>
      <c r="CZ24" s="754">
        <v>57.5</v>
      </c>
      <c r="DA24" s="723"/>
      <c r="DB24" s="723"/>
      <c r="DC24" s="757"/>
      <c r="DD24" s="752">
        <v>57298851</v>
      </c>
      <c r="DE24" s="707"/>
      <c r="DF24" s="707"/>
      <c r="DG24" s="707"/>
      <c r="DH24" s="707"/>
      <c r="DI24" s="707"/>
      <c r="DJ24" s="707"/>
      <c r="DK24" s="753"/>
      <c r="DL24" s="752">
        <v>57035319</v>
      </c>
      <c r="DM24" s="707"/>
      <c r="DN24" s="707"/>
      <c r="DO24" s="707"/>
      <c r="DP24" s="707"/>
      <c r="DQ24" s="707"/>
      <c r="DR24" s="707"/>
      <c r="DS24" s="707"/>
      <c r="DT24" s="707"/>
      <c r="DU24" s="707"/>
      <c r="DV24" s="753"/>
      <c r="DW24" s="754">
        <v>52.7</v>
      </c>
      <c r="DX24" s="723"/>
      <c r="DY24" s="723"/>
      <c r="DZ24" s="723"/>
      <c r="EA24" s="723"/>
      <c r="EB24" s="723"/>
      <c r="EC24" s="755"/>
    </row>
    <row r="25" spans="2:133" ht="11.25" customHeight="1">
      <c r="B25" s="638" t="s">
        <v>281</v>
      </c>
      <c r="C25" s="639"/>
      <c r="D25" s="639"/>
      <c r="E25" s="639"/>
      <c r="F25" s="639"/>
      <c r="G25" s="639"/>
      <c r="H25" s="639"/>
      <c r="I25" s="639"/>
      <c r="J25" s="639"/>
      <c r="K25" s="639"/>
      <c r="L25" s="639"/>
      <c r="M25" s="639"/>
      <c r="N25" s="639"/>
      <c r="O25" s="639"/>
      <c r="P25" s="639"/>
      <c r="Q25" s="640"/>
      <c r="R25" s="641">
        <v>1907106</v>
      </c>
      <c r="S25" s="644"/>
      <c r="T25" s="644"/>
      <c r="U25" s="644"/>
      <c r="V25" s="644"/>
      <c r="W25" s="644"/>
      <c r="X25" s="644"/>
      <c r="Y25" s="645"/>
      <c r="Z25" s="703">
        <v>1</v>
      </c>
      <c r="AA25" s="703"/>
      <c r="AB25" s="703"/>
      <c r="AC25" s="703"/>
      <c r="AD25" s="704">
        <v>399829</v>
      </c>
      <c r="AE25" s="704"/>
      <c r="AF25" s="704"/>
      <c r="AG25" s="704"/>
      <c r="AH25" s="704"/>
      <c r="AI25" s="704"/>
      <c r="AJ25" s="704"/>
      <c r="AK25" s="704"/>
      <c r="AL25" s="646">
        <v>0.4</v>
      </c>
      <c r="AM25" s="647"/>
      <c r="AN25" s="647"/>
      <c r="AO25" s="705"/>
      <c r="AP25" s="749" t="s">
        <v>282</v>
      </c>
      <c r="AQ25" s="756"/>
      <c r="AR25" s="756"/>
      <c r="AS25" s="756"/>
      <c r="AT25" s="756"/>
      <c r="AU25" s="756"/>
      <c r="AV25" s="756"/>
      <c r="AW25" s="756"/>
      <c r="AX25" s="756"/>
      <c r="AY25" s="756"/>
      <c r="AZ25" s="756"/>
      <c r="BA25" s="756"/>
      <c r="BB25" s="756"/>
      <c r="BC25" s="756"/>
      <c r="BD25" s="756"/>
      <c r="BE25" s="756"/>
      <c r="BF25" s="751"/>
      <c r="BG25" s="641" t="s">
        <v>223</v>
      </c>
      <c r="BH25" s="644"/>
      <c r="BI25" s="644"/>
      <c r="BJ25" s="644"/>
      <c r="BK25" s="644"/>
      <c r="BL25" s="644"/>
      <c r="BM25" s="644"/>
      <c r="BN25" s="645"/>
      <c r="BO25" s="703" t="s">
        <v>132</v>
      </c>
      <c r="BP25" s="703"/>
      <c r="BQ25" s="703"/>
      <c r="BR25" s="703"/>
      <c r="BS25" s="649" t="s">
        <v>132</v>
      </c>
      <c r="BT25" s="644"/>
      <c r="BU25" s="644"/>
      <c r="BV25" s="644"/>
      <c r="BW25" s="644"/>
      <c r="BX25" s="644"/>
      <c r="BY25" s="644"/>
      <c r="BZ25" s="644"/>
      <c r="CA25" s="644"/>
      <c r="CB25" s="684"/>
      <c r="CD25" s="685" t="s">
        <v>283</v>
      </c>
      <c r="CE25" s="682"/>
      <c r="CF25" s="682"/>
      <c r="CG25" s="682"/>
      <c r="CH25" s="682"/>
      <c r="CI25" s="682"/>
      <c r="CJ25" s="682"/>
      <c r="CK25" s="682"/>
      <c r="CL25" s="682"/>
      <c r="CM25" s="682"/>
      <c r="CN25" s="682"/>
      <c r="CO25" s="682"/>
      <c r="CP25" s="682"/>
      <c r="CQ25" s="683"/>
      <c r="CR25" s="641">
        <v>27614345</v>
      </c>
      <c r="CS25" s="642"/>
      <c r="CT25" s="642"/>
      <c r="CU25" s="642"/>
      <c r="CV25" s="642"/>
      <c r="CW25" s="642"/>
      <c r="CX25" s="642"/>
      <c r="CY25" s="643"/>
      <c r="CZ25" s="646">
        <v>14.5</v>
      </c>
      <c r="DA25" s="675"/>
      <c r="DB25" s="675"/>
      <c r="DC25" s="676"/>
      <c r="DD25" s="649">
        <v>25483420</v>
      </c>
      <c r="DE25" s="642"/>
      <c r="DF25" s="642"/>
      <c r="DG25" s="642"/>
      <c r="DH25" s="642"/>
      <c r="DI25" s="642"/>
      <c r="DJ25" s="642"/>
      <c r="DK25" s="643"/>
      <c r="DL25" s="649">
        <v>25246134</v>
      </c>
      <c r="DM25" s="642"/>
      <c r="DN25" s="642"/>
      <c r="DO25" s="642"/>
      <c r="DP25" s="642"/>
      <c r="DQ25" s="642"/>
      <c r="DR25" s="642"/>
      <c r="DS25" s="642"/>
      <c r="DT25" s="642"/>
      <c r="DU25" s="642"/>
      <c r="DV25" s="643"/>
      <c r="DW25" s="646">
        <v>23.3</v>
      </c>
      <c r="DX25" s="675"/>
      <c r="DY25" s="675"/>
      <c r="DZ25" s="675"/>
      <c r="EA25" s="675"/>
      <c r="EB25" s="675"/>
      <c r="EC25" s="677"/>
    </row>
    <row r="26" spans="2:133" ht="11.25" customHeight="1">
      <c r="B26" s="638" t="s">
        <v>284</v>
      </c>
      <c r="C26" s="639"/>
      <c r="D26" s="639"/>
      <c r="E26" s="639"/>
      <c r="F26" s="639"/>
      <c r="G26" s="639"/>
      <c r="H26" s="639"/>
      <c r="I26" s="639"/>
      <c r="J26" s="639"/>
      <c r="K26" s="639"/>
      <c r="L26" s="639"/>
      <c r="M26" s="639"/>
      <c r="N26" s="639"/>
      <c r="O26" s="639"/>
      <c r="P26" s="639"/>
      <c r="Q26" s="640"/>
      <c r="R26" s="641">
        <v>2498443</v>
      </c>
      <c r="S26" s="644"/>
      <c r="T26" s="644"/>
      <c r="U26" s="644"/>
      <c r="V26" s="644"/>
      <c r="W26" s="644"/>
      <c r="X26" s="644"/>
      <c r="Y26" s="645"/>
      <c r="Z26" s="703">
        <v>1.3</v>
      </c>
      <c r="AA26" s="703"/>
      <c r="AB26" s="703"/>
      <c r="AC26" s="703"/>
      <c r="AD26" s="704" t="s">
        <v>132</v>
      </c>
      <c r="AE26" s="704"/>
      <c r="AF26" s="704"/>
      <c r="AG26" s="704"/>
      <c r="AH26" s="704"/>
      <c r="AI26" s="704"/>
      <c r="AJ26" s="704"/>
      <c r="AK26" s="704"/>
      <c r="AL26" s="646" t="s">
        <v>132</v>
      </c>
      <c r="AM26" s="647"/>
      <c r="AN26" s="647"/>
      <c r="AO26" s="705"/>
      <c r="AP26" s="749" t="s">
        <v>285</v>
      </c>
      <c r="AQ26" s="750"/>
      <c r="AR26" s="750"/>
      <c r="AS26" s="750"/>
      <c r="AT26" s="750"/>
      <c r="AU26" s="750"/>
      <c r="AV26" s="750"/>
      <c r="AW26" s="750"/>
      <c r="AX26" s="750"/>
      <c r="AY26" s="750"/>
      <c r="AZ26" s="750"/>
      <c r="BA26" s="750"/>
      <c r="BB26" s="750"/>
      <c r="BC26" s="750"/>
      <c r="BD26" s="750"/>
      <c r="BE26" s="750"/>
      <c r="BF26" s="751"/>
      <c r="BG26" s="641" t="s">
        <v>223</v>
      </c>
      <c r="BH26" s="644"/>
      <c r="BI26" s="644"/>
      <c r="BJ26" s="644"/>
      <c r="BK26" s="644"/>
      <c r="BL26" s="644"/>
      <c r="BM26" s="644"/>
      <c r="BN26" s="645"/>
      <c r="BO26" s="703" t="s">
        <v>132</v>
      </c>
      <c r="BP26" s="703"/>
      <c r="BQ26" s="703"/>
      <c r="BR26" s="703"/>
      <c r="BS26" s="649" t="s">
        <v>132</v>
      </c>
      <c r="BT26" s="644"/>
      <c r="BU26" s="644"/>
      <c r="BV26" s="644"/>
      <c r="BW26" s="644"/>
      <c r="BX26" s="644"/>
      <c r="BY26" s="644"/>
      <c r="BZ26" s="644"/>
      <c r="CA26" s="644"/>
      <c r="CB26" s="684"/>
      <c r="CD26" s="685" t="s">
        <v>286</v>
      </c>
      <c r="CE26" s="682"/>
      <c r="CF26" s="682"/>
      <c r="CG26" s="682"/>
      <c r="CH26" s="682"/>
      <c r="CI26" s="682"/>
      <c r="CJ26" s="682"/>
      <c r="CK26" s="682"/>
      <c r="CL26" s="682"/>
      <c r="CM26" s="682"/>
      <c r="CN26" s="682"/>
      <c r="CO26" s="682"/>
      <c r="CP26" s="682"/>
      <c r="CQ26" s="683"/>
      <c r="CR26" s="641">
        <v>18440352</v>
      </c>
      <c r="CS26" s="644"/>
      <c r="CT26" s="644"/>
      <c r="CU26" s="644"/>
      <c r="CV26" s="644"/>
      <c r="CW26" s="644"/>
      <c r="CX26" s="644"/>
      <c r="CY26" s="645"/>
      <c r="CZ26" s="646">
        <v>9.6999999999999993</v>
      </c>
      <c r="DA26" s="675"/>
      <c r="DB26" s="675"/>
      <c r="DC26" s="676"/>
      <c r="DD26" s="649">
        <v>16717070</v>
      </c>
      <c r="DE26" s="644"/>
      <c r="DF26" s="644"/>
      <c r="DG26" s="644"/>
      <c r="DH26" s="644"/>
      <c r="DI26" s="644"/>
      <c r="DJ26" s="644"/>
      <c r="DK26" s="645"/>
      <c r="DL26" s="649" t="s">
        <v>223</v>
      </c>
      <c r="DM26" s="644"/>
      <c r="DN26" s="644"/>
      <c r="DO26" s="644"/>
      <c r="DP26" s="644"/>
      <c r="DQ26" s="644"/>
      <c r="DR26" s="644"/>
      <c r="DS26" s="644"/>
      <c r="DT26" s="644"/>
      <c r="DU26" s="644"/>
      <c r="DV26" s="645"/>
      <c r="DW26" s="646" t="s">
        <v>223</v>
      </c>
      <c r="DX26" s="675"/>
      <c r="DY26" s="675"/>
      <c r="DZ26" s="675"/>
      <c r="EA26" s="675"/>
      <c r="EB26" s="675"/>
      <c r="EC26" s="677"/>
    </row>
    <row r="27" spans="2:133" ht="11.25" customHeight="1">
      <c r="B27" s="638" t="s">
        <v>287</v>
      </c>
      <c r="C27" s="639"/>
      <c r="D27" s="639"/>
      <c r="E27" s="639"/>
      <c r="F27" s="639"/>
      <c r="G27" s="639"/>
      <c r="H27" s="639"/>
      <c r="I27" s="639"/>
      <c r="J27" s="639"/>
      <c r="K27" s="639"/>
      <c r="L27" s="639"/>
      <c r="M27" s="639"/>
      <c r="N27" s="639"/>
      <c r="O27" s="639"/>
      <c r="P27" s="639"/>
      <c r="Q27" s="640"/>
      <c r="R27" s="641">
        <v>36652953</v>
      </c>
      <c r="S27" s="644"/>
      <c r="T27" s="644"/>
      <c r="U27" s="644"/>
      <c r="V27" s="644"/>
      <c r="W27" s="644"/>
      <c r="X27" s="644"/>
      <c r="Y27" s="645"/>
      <c r="Z27" s="703">
        <v>18.8</v>
      </c>
      <c r="AA27" s="703"/>
      <c r="AB27" s="703"/>
      <c r="AC27" s="703"/>
      <c r="AD27" s="704" t="s">
        <v>132</v>
      </c>
      <c r="AE27" s="704"/>
      <c r="AF27" s="704"/>
      <c r="AG27" s="704"/>
      <c r="AH27" s="704"/>
      <c r="AI27" s="704"/>
      <c r="AJ27" s="704"/>
      <c r="AK27" s="704"/>
      <c r="AL27" s="646" t="s">
        <v>223</v>
      </c>
      <c r="AM27" s="647"/>
      <c r="AN27" s="647"/>
      <c r="AO27" s="705"/>
      <c r="AP27" s="638" t="s">
        <v>288</v>
      </c>
      <c r="AQ27" s="639"/>
      <c r="AR27" s="639"/>
      <c r="AS27" s="639"/>
      <c r="AT27" s="639"/>
      <c r="AU27" s="639"/>
      <c r="AV27" s="639"/>
      <c r="AW27" s="639"/>
      <c r="AX27" s="639"/>
      <c r="AY27" s="639"/>
      <c r="AZ27" s="639"/>
      <c r="BA27" s="639"/>
      <c r="BB27" s="639"/>
      <c r="BC27" s="639"/>
      <c r="BD27" s="639"/>
      <c r="BE27" s="639"/>
      <c r="BF27" s="640"/>
      <c r="BG27" s="641">
        <v>89959126</v>
      </c>
      <c r="BH27" s="644"/>
      <c r="BI27" s="644"/>
      <c r="BJ27" s="644"/>
      <c r="BK27" s="644"/>
      <c r="BL27" s="644"/>
      <c r="BM27" s="644"/>
      <c r="BN27" s="645"/>
      <c r="BO27" s="703">
        <v>100</v>
      </c>
      <c r="BP27" s="703"/>
      <c r="BQ27" s="703"/>
      <c r="BR27" s="703"/>
      <c r="BS27" s="649">
        <v>513304</v>
      </c>
      <c r="BT27" s="644"/>
      <c r="BU27" s="644"/>
      <c r="BV27" s="644"/>
      <c r="BW27" s="644"/>
      <c r="BX27" s="644"/>
      <c r="BY27" s="644"/>
      <c r="BZ27" s="644"/>
      <c r="CA27" s="644"/>
      <c r="CB27" s="684"/>
      <c r="CD27" s="685" t="s">
        <v>289</v>
      </c>
      <c r="CE27" s="682"/>
      <c r="CF27" s="682"/>
      <c r="CG27" s="682"/>
      <c r="CH27" s="682"/>
      <c r="CI27" s="682"/>
      <c r="CJ27" s="682"/>
      <c r="CK27" s="682"/>
      <c r="CL27" s="682"/>
      <c r="CM27" s="682"/>
      <c r="CN27" s="682"/>
      <c r="CO27" s="682"/>
      <c r="CP27" s="682"/>
      <c r="CQ27" s="683"/>
      <c r="CR27" s="641">
        <v>69299238</v>
      </c>
      <c r="CS27" s="642"/>
      <c r="CT27" s="642"/>
      <c r="CU27" s="642"/>
      <c r="CV27" s="642"/>
      <c r="CW27" s="642"/>
      <c r="CX27" s="642"/>
      <c r="CY27" s="643"/>
      <c r="CZ27" s="646">
        <v>36.299999999999997</v>
      </c>
      <c r="DA27" s="675"/>
      <c r="DB27" s="675"/>
      <c r="DC27" s="676"/>
      <c r="DD27" s="649">
        <v>20642929</v>
      </c>
      <c r="DE27" s="642"/>
      <c r="DF27" s="642"/>
      <c r="DG27" s="642"/>
      <c r="DH27" s="642"/>
      <c r="DI27" s="642"/>
      <c r="DJ27" s="642"/>
      <c r="DK27" s="643"/>
      <c r="DL27" s="649">
        <v>20642479</v>
      </c>
      <c r="DM27" s="642"/>
      <c r="DN27" s="642"/>
      <c r="DO27" s="642"/>
      <c r="DP27" s="642"/>
      <c r="DQ27" s="642"/>
      <c r="DR27" s="642"/>
      <c r="DS27" s="642"/>
      <c r="DT27" s="642"/>
      <c r="DU27" s="642"/>
      <c r="DV27" s="643"/>
      <c r="DW27" s="646">
        <v>19.100000000000001</v>
      </c>
      <c r="DX27" s="675"/>
      <c r="DY27" s="675"/>
      <c r="DZ27" s="675"/>
      <c r="EA27" s="675"/>
      <c r="EB27" s="675"/>
      <c r="EC27" s="677"/>
    </row>
    <row r="28" spans="2:133" ht="11.25" customHeight="1">
      <c r="B28" s="746" t="s">
        <v>290</v>
      </c>
      <c r="C28" s="747"/>
      <c r="D28" s="747"/>
      <c r="E28" s="747"/>
      <c r="F28" s="747"/>
      <c r="G28" s="747"/>
      <c r="H28" s="747"/>
      <c r="I28" s="747"/>
      <c r="J28" s="747"/>
      <c r="K28" s="747"/>
      <c r="L28" s="747"/>
      <c r="M28" s="747"/>
      <c r="N28" s="747"/>
      <c r="O28" s="747"/>
      <c r="P28" s="747"/>
      <c r="Q28" s="748"/>
      <c r="R28" s="641" t="s">
        <v>132</v>
      </c>
      <c r="S28" s="644"/>
      <c r="T28" s="644"/>
      <c r="U28" s="644"/>
      <c r="V28" s="644"/>
      <c r="W28" s="644"/>
      <c r="X28" s="644"/>
      <c r="Y28" s="645"/>
      <c r="Z28" s="703" t="s">
        <v>223</v>
      </c>
      <c r="AA28" s="703"/>
      <c r="AB28" s="703"/>
      <c r="AC28" s="703"/>
      <c r="AD28" s="704" t="s">
        <v>223</v>
      </c>
      <c r="AE28" s="704"/>
      <c r="AF28" s="704"/>
      <c r="AG28" s="704"/>
      <c r="AH28" s="704"/>
      <c r="AI28" s="704"/>
      <c r="AJ28" s="704"/>
      <c r="AK28" s="704"/>
      <c r="AL28" s="646" t="s">
        <v>132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291</v>
      </c>
      <c r="CE28" s="682"/>
      <c r="CF28" s="682"/>
      <c r="CG28" s="682"/>
      <c r="CH28" s="682"/>
      <c r="CI28" s="682"/>
      <c r="CJ28" s="682"/>
      <c r="CK28" s="682"/>
      <c r="CL28" s="682"/>
      <c r="CM28" s="682"/>
      <c r="CN28" s="682"/>
      <c r="CO28" s="682"/>
      <c r="CP28" s="682"/>
      <c r="CQ28" s="683"/>
      <c r="CR28" s="641">
        <v>12634682</v>
      </c>
      <c r="CS28" s="644"/>
      <c r="CT28" s="644"/>
      <c r="CU28" s="644"/>
      <c r="CV28" s="644"/>
      <c r="CW28" s="644"/>
      <c r="CX28" s="644"/>
      <c r="CY28" s="645"/>
      <c r="CZ28" s="646">
        <v>6.6</v>
      </c>
      <c r="DA28" s="675"/>
      <c r="DB28" s="675"/>
      <c r="DC28" s="676"/>
      <c r="DD28" s="649">
        <v>11172502</v>
      </c>
      <c r="DE28" s="644"/>
      <c r="DF28" s="644"/>
      <c r="DG28" s="644"/>
      <c r="DH28" s="644"/>
      <c r="DI28" s="644"/>
      <c r="DJ28" s="644"/>
      <c r="DK28" s="645"/>
      <c r="DL28" s="649">
        <v>11146706</v>
      </c>
      <c r="DM28" s="644"/>
      <c r="DN28" s="644"/>
      <c r="DO28" s="644"/>
      <c r="DP28" s="644"/>
      <c r="DQ28" s="644"/>
      <c r="DR28" s="644"/>
      <c r="DS28" s="644"/>
      <c r="DT28" s="644"/>
      <c r="DU28" s="644"/>
      <c r="DV28" s="645"/>
      <c r="DW28" s="646">
        <v>10.3</v>
      </c>
      <c r="DX28" s="675"/>
      <c r="DY28" s="675"/>
      <c r="DZ28" s="675"/>
      <c r="EA28" s="675"/>
      <c r="EB28" s="675"/>
      <c r="EC28" s="677"/>
    </row>
    <row r="29" spans="2:133" ht="11.25" customHeight="1">
      <c r="B29" s="638" t="s">
        <v>292</v>
      </c>
      <c r="C29" s="639"/>
      <c r="D29" s="639"/>
      <c r="E29" s="639"/>
      <c r="F29" s="639"/>
      <c r="G29" s="639"/>
      <c r="H29" s="639"/>
      <c r="I29" s="639"/>
      <c r="J29" s="639"/>
      <c r="K29" s="639"/>
      <c r="L29" s="639"/>
      <c r="M29" s="639"/>
      <c r="N29" s="639"/>
      <c r="O29" s="639"/>
      <c r="P29" s="639"/>
      <c r="Q29" s="640"/>
      <c r="R29" s="641">
        <v>25601953</v>
      </c>
      <c r="S29" s="644"/>
      <c r="T29" s="644"/>
      <c r="U29" s="644"/>
      <c r="V29" s="644"/>
      <c r="W29" s="644"/>
      <c r="X29" s="644"/>
      <c r="Y29" s="645"/>
      <c r="Z29" s="703">
        <v>13.2</v>
      </c>
      <c r="AA29" s="703"/>
      <c r="AB29" s="703"/>
      <c r="AC29" s="703"/>
      <c r="AD29" s="704" t="s">
        <v>223</v>
      </c>
      <c r="AE29" s="704"/>
      <c r="AF29" s="704"/>
      <c r="AG29" s="704"/>
      <c r="AH29" s="704"/>
      <c r="AI29" s="704"/>
      <c r="AJ29" s="704"/>
      <c r="AK29" s="704"/>
      <c r="AL29" s="646" t="s">
        <v>132</v>
      </c>
      <c r="AM29" s="647"/>
      <c r="AN29" s="647"/>
      <c r="AO29" s="705"/>
      <c r="AP29" s="715" t="s">
        <v>211</v>
      </c>
      <c r="AQ29" s="716"/>
      <c r="AR29" s="716"/>
      <c r="AS29" s="716"/>
      <c r="AT29" s="716"/>
      <c r="AU29" s="716"/>
      <c r="AV29" s="716"/>
      <c r="AW29" s="716"/>
      <c r="AX29" s="716"/>
      <c r="AY29" s="716"/>
      <c r="AZ29" s="716"/>
      <c r="BA29" s="716"/>
      <c r="BB29" s="716"/>
      <c r="BC29" s="716"/>
      <c r="BD29" s="716"/>
      <c r="BE29" s="716"/>
      <c r="BF29" s="717"/>
      <c r="BG29" s="715" t="s">
        <v>293</v>
      </c>
      <c r="BH29" s="743"/>
      <c r="BI29" s="743"/>
      <c r="BJ29" s="743"/>
      <c r="BK29" s="743"/>
      <c r="BL29" s="743"/>
      <c r="BM29" s="743"/>
      <c r="BN29" s="743"/>
      <c r="BO29" s="743"/>
      <c r="BP29" s="743"/>
      <c r="BQ29" s="744"/>
      <c r="BR29" s="715" t="s">
        <v>294</v>
      </c>
      <c r="BS29" s="743"/>
      <c r="BT29" s="743"/>
      <c r="BU29" s="743"/>
      <c r="BV29" s="743"/>
      <c r="BW29" s="743"/>
      <c r="BX29" s="743"/>
      <c r="BY29" s="743"/>
      <c r="BZ29" s="743"/>
      <c r="CA29" s="743"/>
      <c r="CB29" s="744"/>
      <c r="CD29" s="725" t="s">
        <v>295</v>
      </c>
      <c r="CE29" s="726"/>
      <c r="CF29" s="685" t="s">
        <v>296</v>
      </c>
      <c r="CG29" s="682"/>
      <c r="CH29" s="682"/>
      <c r="CI29" s="682"/>
      <c r="CJ29" s="682"/>
      <c r="CK29" s="682"/>
      <c r="CL29" s="682"/>
      <c r="CM29" s="682"/>
      <c r="CN29" s="682"/>
      <c r="CO29" s="682"/>
      <c r="CP29" s="682"/>
      <c r="CQ29" s="683"/>
      <c r="CR29" s="641">
        <v>12634682</v>
      </c>
      <c r="CS29" s="642"/>
      <c r="CT29" s="642"/>
      <c r="CU29" s="642"/>
      <c r="CV29" s="642"/>
      <c r="CW29" s="642"/>
      <c r="CX29" s="642"/>
      <c r="CY29" s="643"/>
      <c r="CZ29" s="646">
        <v>6.6</v>
      </c>
      <c r="DA29" s="675"/>
      <c r="DB29" s="675"/>
      <c r="DC29" s="676"/>
      <c r="DD29" s="649">
        <v>11172502</v>
      </c>
      <c r="DE29" s="642"/>
      <c r="DF29" s="642"/>
      <c r="DG29" s="642"/>
      <c r="DH29" s="642"/>
      <c r="DI29" s="642"/>
      <c r="DJ29" s="642"/>
      <c r="DK29" s="643"/>
      <c r="DL29" s="649">
        <v>11146706</v>
      </c>
      <c r="DM29" s="642"/>
      <c r="DN29" s="642"/>
      <c r="DO29" s="642"/>
      <c r="DP29" s="642"/>
      <c r="DQ29" s="642"/>
      <c r="DR29" s="642"/>
      <c r="DS29" s="642"/>
      <c r="DT29" s="642"/>
      <c r="DU29" s="642"/>
      <c r="DV29" s="643"/>
      <c r="DW29" s="646">
        <v>10.3</v>
      </c>
      <c r="DX29" s="675"/>
      <c r="DY29" s="675"/>
      <c r="DZ29" s="675"/>
      <c r="EA29" s="675"/>
      <c r="EB29" s="675"/>
      <c r="EC29" s="677"/>
    </row>
    <row r="30" spans="2:133" ht="11.25" customHeight="1">
      <c r="B30" s="638" t="s">
        <v>297</v>
      </c>
      <c r="C30" s="639"/>
      <c r="D30" s="639"/>
      <c r="E30" s="639"/>
      <c r="F30" s="639"/>
      <c r="G30" s="639"/>
      <c r="H30" s="639"/>
      <c r="I30" s="639"/>
      <c r="J30" s="639"/>
      <c r="K30" s="639"/>
      <c r="L30" s="639"/>
      <c r="M30" s="639"/>
      <c r="N30" s="639"/>
      <c r="O30" s="639"/>
      <c r="P30" s="639"/>
      <c r="Q30" s="640"/>
      <c r="R30" s="641">
        <v>739900</v>
      </c>
      <c r="S30" s="644"/>
      <c r="T30" s="644"/>
      <c r="U30" s="644"/>
      <c r="V30" s="644"/>
      <c r="W30" s="644"/>
      <c r="X30" s="644"/>
      <c r="Y30" s="645"/>
      <c r="Z30" s="703">
        <v>0.4</v>
      </c>
      <c r="AA30" s="703"/>
      <c r="AB30" s="703"/>
      <c r="AC30" s="703"/>
      <c r="AD30" s="704">
        <v>84130</v>
      </c>
      <c r="AE30" s="704"/>
      <c r="AF30" s="704"/>
      <c r="AG30" s="704"/>
      <c r="AH30" s="704"/>
      <c r="AI30" s="704"/>
      <c r="AJ30" s="704"/>
      <c r="AK30" s="704"/>
      <c r="AL30" s="646">
        <v>0.1</v>
      </c>
      <c r="AM30" s="647"/>
      <c r="AN30" s="647"/>
      <c r="AO30" s="705"/>
      <c r="AP30" s="731" t="s">
        <v>298</v>
      </c>
      <c r="AQ30" s="732"/>
      <c r="AR30" s="732"/>
      <c r="AS30" s="732"/>
      <c r="AT30" s="737" t="s">
        <v>299</v>
      </c>
      <c r="AU30" s="210"/>
      <c r="AV30" s="210"/>
      <c r="AW30" s="210"/>
      <c r="AX30" s="740" t="s">
        <v>174</v>
      </c>
      <c r="AY30" s="741"/>
      <c r="AZ30" s="741"/>
      <c r="BA30" s="741"/>
      <c r="BB30" s="741"/>
      <c r="BC30" s="741"/>
      <c r="BD30" s="741"/>
      <c r="BE30" s="741"/>
      <c r="BF30" s="742"/>
      <c r="BG30" s="721">
        <v>99.3</v>
      </c>
      <c r="BH30" s="722"/>
      <c r="BI30" s="722"/>
      <c r="BJ30" s="722"/>
      <c r="BK30" s="722"/>
      <c r="BL30" s="722"/>
      <c r="BM30" s="723">
        <v>97.7</v>
      </c>
      <c r="BN30" s="722"/>
      <c r="BO30" s="722"/>
      <c r="BP30" s="722"/>
      <c r="BQ30" s="724"/>
      <c r="BR30" s="721">
        <v>99.1</v>
      </c>
      <c r="BS30" s="722"/>
      <c r="BT30" s="722"/>
      <c r="BU30" s="722"/>
      <c r="BV30" s="722"/>
      <c r="BW30" s="722"/>
      <c r="BX30" s="723">
        <v>97.2</v>
      </c>
      <c r="BY30" s="722"/>
      <c r="BZ30" s="722"/>
      <c r="CA30" s="722"/>
      <c r="CB30" s="724"/>
      <c r="CD30" s="727"/>
      <c r="CE30" s="728"/>
      <c r="CF30" s="685" t="s">
        <v>300</v>
      </c>
      <c r="CG30" s="682"/>
      <c r="CH30" s="682"/>
      <c r="CI30" s="682"/>
      <c r="CJ30" s="682"/>
      <c r="CK30" s="682"/>
      <c r="CL30" s="682"/>
      <c r="CM30" s="682"/>
      <c r="CN30" s="682"/>
      <c r="CO30" s="682"/>
      <c r="CP30" s="682"/>
      <c r="CQ30" s="683"/>
      <c r="CR30" s="641">
        <v>11483521</v>
      </c>
      <c r="CS30" s="644"/>
      <c r="CT30" s="644"/>
      <c r="CU30" s="644"/>
      <c r="CV30" s="644"/>
      <c r="CW30" s="644"/>
      <c r="CX30" s="644"/>
      <c r="CY30" s="645"/>
      <c r="CZ30" s="646">
        <v>6</v>
      </c>
      <c r="DA30" s="675"/>
      <c r="DB30" s="675"/>
      <c r="DC30" s="676"/>
      <c r="DD30" s="649">
        <v>10173582</v>
      </c>
      <c r="DE30" s="644"/>
      <c r="DF30" s="644"/>
      <c r="DG30" s="644"/>
      <c r="DH30" s="644"/>
      <c r="DI30" s="644"/>
      <c r="DJ30" s="644"/>
      <c r="DK30" s="645"/>
      <c r="DL30" s="649">
        <v>10147786</v>
      </c>
      <c r="DM30" s="644"/>
      <c r="DN30" s="644"/>
      <c r="DO30" s="644"/>
      <c r="DP30" s="644"/>
      <c r="DQ30" s="644"/>
      <c r="DR30" s="644"/>
      <c r="DS30" s="644"/>
      <c r="DT30" s="644"/>
      <c r="DU30" s="644"/>
      <c r="DV30" s="645"/>
      <c r="DW30" s="646">
        <v>9.4</v>
      </c>
      <c r="DX30" s="675"/>
      <c r="DY30" s="675"/>
      <c r="DZ30" s="675"/>
      <c r="EA30" s="675"/>
      <c r="EB30" s="675"/>
      <c r="EC30" s="677"/>
    </row>
    <row r="31" spans="2:133" ht="11.25" customHeight="1">
      <c r="B31" s="638" t="s">
        <v>301</v>
      </c>
      <c r="C31" s="639"/>
      <c r="D31" s="639"/>
      <c r="E31" s="639"/>
      <c r="F31" s="639"/>
      <c r="G31" s="639"/>
      <c r="H31" s="639"/>
      <c r="I31" s="639"/>
      <c r="J31" s="639"/>
      <c r="K31" s="639"/>
      <c r="L31" s="639"/>
      <c r="M31" s="639"/>
      <c r="N31" s="639"/>
      <c r="O31" s="639"/>
      <c r="P31" s="639"/>
      <c r="Q31" s="640"/>
      <c r="R31" s="641">
        <v>145816</v>
      </c>
      <c r="S31" s="644"/>
      <c r="T31" s="644"/>
      <c r="U31" s="644"/>
      <c r="V31" s="644"/>
      <c r="W31" s="644"/>
      <c r="X31" s="644"/>
      <c r="Y31" s="645"/>
      <c r="Z31" s="703">
        <v>0.1</v>
      </c>
      <c r="AA31" s="703"/>
      <c r="AB31" s="703"/>
      <c r="AC31" s="703"/>
      <c r="AD31" s="704" t="s">
        <v>132</v>
      </c>
      <c r="AE31" s="704"/>
      <c r="AF31" s="704"/>
      <c r="AG31" s="704"/>
      <c r="AH31" s="704"/>
      <c r="AI31" s="704"/>
      <c r="AJ31" s="704"/>
      <c r="AK31" s="704"/>
      <c r="AL31" s="646" t="s">
        <v>223</v>
      </c>
      <c r="AM31" s="647"/>
      <c r="AN31" s="647"/>
      <c r="AO31" s="705"/>
      <c r="AP31" s="733"/>
      <c r="AQ31" s="734"/>
      <c r="AR31" s="734"/>
      <c r="AS31" s="734"/>
      <c r="AT31" s="738"/>
      <c r="AU31" s="209" t="s">
        <v>302</v>
      </c>
      <c r="AV31" s="209"/>
      <c r="AW31" s="209"/>
      <c r="AX31" s="638" t="s">
        <v>303</v>
      </c>
      <c r="AY31" s="639"/>
      <c r="AZ31" s="639"/>
      <c r="BA31" s="639"/>
      <c r="BB31" s="639"/>
      <c r="BC31" s="639"/>
      <c r="BD31" s="639"/>
      <c r="BE31" s="639"/>
      <c r="BF31" s="640"/>
      <c r="BG31" s="719">
        <v>99.1</v>
      </c>
      <c r="BH31" s="642"/>
      <c r="BI31" s="642"/>
      <c r="BJ31" s="642"/>
      <c r="BK31" s="642"/>
      <c r="BL31" s="642"/>
      <c r="BM31" s="647">
        <v>96.9</v>
      </c>
      <c r="BN31" s="720"/>
      <c r="BO31" s="720"/>
      <c r="BP31" s="720"/>
      <c r="BQ31" s="681"/>
      <c r="BR31" s="719">
        <v>98.8</v>
      </c>
      <c r="BS31" s="642"/>
      <c r="BT31" s="642"/>
      <c r="BU31" s="642"/>
      <c r="BV31" s="642"/>
      <c r="BW31" s="642"/>
      <c r="BX31" s="647">
        <v>96.4</v>
      </c>
      <c r="BY31" s="720"/>
      <c r="BZ31" s="720"/>
      <c r="CA31" s="720"/>
      <c r="CB31" s="681"/>
      <c r="CD31" s="727"/>
      <c r="CE31" s="728"/>
      <c r="CF31" s="685" t="s">
        <v>304</v>
      </c>
      <c r="CG31" s="682"/>
      <c r="CH31" s="682"/>
      <c r="CI31" s="682"/>
      <c r="CJ31" s="682"/>
      <c r="CK31" s="682"/>
      <c r="CL31" s="682"/>
      <c r="CM31" s="682"/>
      <c r="CN31" s="682"/>
      <c r="CO31" s="682"/>
      <c r="CP31" s="682"/>
      <c r="CQ31" s="683"/>
      <c r="CR31" s="641">
        <v>1151161</v>
      </c>
      <c r="CS31" s="642"/>
      <c r="CT31" s="642"/>
      <c r="CU31" s="642"/>
      <c r="CV31" s="642"/>
      <c r="CW31" s="642"/>
      <c r="CX31" s="642"/>
      <c r="CY31" s="643"/>
      <c r="CZ31" s="646">
        <v>0.6</v>
      </c>
      <c r="DA31" s="675"/>
      <c r="DB31" s="675"/>
      <c r="DC31" s="676"/>
      <c r="DD31" s="649">
        <v>998920</v>
      </c>
      <c r="DE31" s="642"/>
      <c r="DF31" s="642"/>
      <c r="DG31" s="642"/>
      <c r="DH31" s="642"/>
      <c r="DI31" s="642"/>
      <c r="DJ31" s="642"/>
      <c r="DK31" s="643"/>
      <c r="DL31" s="649">
        <v>998920</v>
      </c>
      <c r="DM31" s="642"/>
      <c r="DN31" s="642"/>
      <c r="DO31" s="642"/>
      <c r="DP31" s="642"/>
      <c r="DQ31" s="642"/>
      <c r="DR31" s="642"/>
      <c r="DS31" s="642"/>
      <c r="DT31" s="642"/>
      <c r="DU31" s="642"/>
      <c r="DV31" s="643"/>
      <c r="DW31" s="646">
        <v>0.9</v>
      </c>
      <c r="DX31" s="675"/>
      <c r="DY31" s="675"/>
      <c r="DZ31" s="675"/>
      <c r="EA31" s="675"/>
      <c r="EB31" s="675"/>
      <c r="EC31" s="677"/>
    </row>
    <row r="32" spans="2:133" ht="11.25" customHeight="1">
      <c r="B32" s="638" t="s">
        <v>305</v>
      </c>
      <c r="C32" s="639"/>
      <c r="D32" s="639"/>
      <c r="E32" s="639"/>
      <c r="F32" s="639"/>
      <c r="G32" s="639"/>
      <c r="H32" s="639"/>
      <c r="I32" s="639"/>
      <c r="J32" s="639"/>
      <c r="K32" s="639"/>
      <c r="L32" s="639"/>
      <c r="M32" s="639"/>
      <c r="N32" s="639"/>
      <c r="O32" s="639"/>
      <c r="P32" s="639"/>
      <c r="Q32" s="640"/>
      <c r="R32" s="641">
        <v>1437373</v>
      </c>
      <c r="S32" s="644"/>
      <c r="T32" s="644"/>
      <c r="U32" s="644"/>
      <c r="V32" s="644"/>
      <c r="W32" s="644"/>
      <c r="X32" s="644"/>
      <c r="Y32" s="645"/>
      <c r="Z32" s="703">
        <v>0.7</v>
      </c>
      <c r="AA32" s="703"/>
      <c r="AB32" s="703"/>
      <c r="AC32" s="703"/>
      <c r="AD32" s="704" t="s">
        <v>132</v>
      </c>
      <c r="AE32" s="704"/>
      <c r="AF32" s="704"/>
      <c r="AG32" s="704"/>
      <c r="AH32" s="704"/>
      <c r="AI32" s="704"/>
      <c r="AJ32" s="704"/>
      <c r="AK32" s="704"/>
      <c r="AL32" s="646" t="s">
        <v>132</v>
      </c>
      <c r="AM32" s="647"/>
      <c r="AN32" s="647"/>
      <c r="AO32" s="705"/>
      <c r="AP32" s="735"/>
      <c r="AQ32" s="736"/>
      <c r="AR32" s="736"/>
      <c r="AS32" s="736"/>
      <c r="AT32" s="739"/>
      <c r="AU32" s="211"/>
      <c r="AV32" s="211"/>
      <c r="AW32" s="211"/>
      <c r="AX32" s="653" t="s">
        <v>306</v>
      </c>
      <c r="AY32" s="654"/>
      <c r="AZ32" s="654"/>
      <c r="BA32" s="654"/>
      <c r="BB32" s="654"/>
      <c r="BC32" s="654"/>
      <c r="BD32" s="654"/>
      <c r="BE32" s="654"/>
      <c r="BF32" s="655"/>
      <c r="BG32" s="718">
        <v>99.5</v>
      </c>
      <c r="BH32" s="657"/>
      <c r="BI32" s="657"/>
      <c r="BJ32" s="657"/>
      <c r="BK32" s="657"/>
      <c r="BL32" s="657"/>
      <c r="BM32" s="701">
        <v>98.3</v>
      </c>
      <c r="BN32" s="657"/>
      <c r="BO32" s="657"/>
      <c r="BP32" s="657"/>
      <c r="BQ32" s="694"/>
      <c r="BR32" s="718">
        <v>99.2</v>
      </c>
      <c r="BS32" s="657"/>
      <c r="BT32" s="657"/>
      <c r="BU32" s="657"/>
      <c r="BV32" s="657"/>
      <c r="BW32" s="657"/>
      <c r="BX32" s="701">
        <v>97.7</v>
      </c>
      <c r="BY32" s="657"/>
      <c r="BZ32" s="657"/>
      <c r="CA32" s="657"/>
      <c r="CB32" s="694"/>
      <c r="CD32" s="729"/>
      <c r="CE32" s="730"/>
      <c r="CF32" s="685" t="s">
        <v>307</v>
      </c>
      <c r="CG32" s="682"/>
      <c r="CH32" s="682"/>
      <c r="CI32" s="682"/>
      <c r="CJ32" s="682"/>
      <c r="CK32" s="682"/>
      <c r="CL32" s="682"/>
      <c r="CM32" s="682"/>
      <c r="CN32" s="682"/>
      <c r="CO32" s="682"/>
      <c r="CP32" s="682"/>
      <c r="CQ32" s="683"/>
      <c r="CR32" s="641" t="s">
        <v>132</v>
      </c>
      <c r="CS32" s="644"/>
      <c r="CT32" s="644"/>
      <c r="CU32" s="644"/>
      <c r="CV32" s="644"/>
      <c r="CW32" s="644"/>
      <c r="CX32" s="644"/>
      <c r="CY32" s="645"/>
      <c r="CZ32" s="646" t="s">
        <v>132</v>
      </c>
      <c r="DA32" s="675"/>
      <c r="DB32" s="675"/>
      <c r="DC32" s="676"/>
      <c r="DD32" s="649" t="s">
        <v>132</v>
      </c>
      <c r="DE32" s="644"/>
      <c r="DF32" s="644"/>
      <c r="DG32" s="644"/>
      <c r="DH32" s="644"/>
      <c r="DI32" s="644"/>
      <c r="DJ32" s="644"/>
      <c r="DK32" s="645"/>
      <c r="DL32" s="649" t="s">
        <v>223</v>
      </c>
      <c r="DM32" s="644"/>
      <c r="DN32" s="644"/>
      <c r="DO32" s="644"/>
      <c r="DP32" s="644"/>
      <c r="DQ32" s="644"/>
      <c r="DR32" s="644"/>
      <c r="DS32" s="644"/>
      <c r="DT32" s="644"/>
      <c r="DU32" s="644"/>
      <c r="DV32" s="645"/>
      <c r="DW32" s="646" t="s">
        <v>132</v>
      </c>
      <c r="DX32" s="675"/>
      <c r="DY32" s="675"/>
      <c r="DZ32" s="675"/>
      <c r="EA32" s="675"/>
      <c r="EB32" s="675"/>
      <c r="EC32" s="677"/>
    </row>
    <row r="33" spans="2:133" ht="11.25" customHeight="1">
      <c r="B33" s="638" t="s">
        <v>308</v>
      </c>
      <c r="C33" s="639"/>
      <c r="D33" s="639"/>
      <c r="E33" s="639"/>
      <c r="F33" s="639"/>
      <c r="G33" s="639"/>
      <c r="H33" s="639"/>
      <c r="I33" s="639"/>
      <c r="J33" s="639"/>
      <c r="K33" s="639"/>
      <c r="L33" s="639"/>
      <c r="M33" s="639"/>
      <c r="N33" s="639"/>
      <c r="O33" s="639"/>
      <c r="P33" s="639"/>
      <c r="Q33" s="640"/>
      <c r="R33" s="641">
        <v>1988614</v>
      </c>
      <c r="S33" s="644"/>
      <c r="T33" s="644"/>
      <c r="U33" s="644"/>
      <c r="V33" s="644"/>
      <c r="W33" s="644"/>
      <c r="X33" s="644"/>
      <c r="Y33" s="645"/>
      <c r="Z33" s="703">
        <v>1</v>
      </c>
      <c r="AA33" s="703"/>
      <c r="AB33" s="703"/>
      <c r="AC33" s="703"/>
      <c r="AD33" s="704" t="s">
        <v>132</v>
      </c>
      <c r="AE33" s="704"/>
      <c r="AF33" s="704"/>
      <c r="AG33" s="704"/>
      <c r="AH33" s="704"/>
      <c r="AI33" s="704"/>
      <c r="AJ33" s="704"/>
      <c r="AK33" s="704"/>
      <c r="AL33" s="646" t="s">
        <v>132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309</v>
      </c>
      <c r="CE33" s="682"/>
      <c r="CF33" s="682"/>
      <c r="CG33" s="682"/>
      <c r="CH33" s="682"/>
      <c r="CI33" s="682"/>
      <c r="CJ33" s="682"/>
      <c r="CK33" s="682"/>
      <c r="CL33" s="682"/>
      <c r="CM33" s="682"/>
      <c r="CN33" s="682"/>
      <c r="CO33" s="682"/>
      <c r="CP33" s="682"/>
      <c r="CQ33" s="683"/>
      <c r="CR33" s="641">
        <v>65626031</v>
      </c>
      <c r="CS33" s="642"/>
      <c r="CT33" s="642"/>
      <c r="CU33" s="642"/>
      <c r="CV33" s="642"/>
      <c r="CW33" s="642"/>
      <c r="CX33" s="642"/>
      <c r="CY33" s="643"/>
      <c r="CZ33" s="646">
        <v>34.4</v>
      </c>
      <c r="DA33" s="675"/>
      <c r="DB33" s="675"/>
      <c r="DC33" s="676"/>
      <c r="DD33" s="649">
        <v>52621155</v>
      </c>
      <c r="DE33" s="642"/>
      <c r="DF33" s="642"/>
      <c r="DG33" s="642"/>
      <c r="DH33" s="642"/>
      <c r="DI33" s="642"/>
      <c r="DJ33" s="642"/>
      <c r="DK33" s="643"/>
      <c r="DL33" s="649">
        <v>38582994</v>
      </c>
      <c r="DM33" s="642"/>
      <c r="DN33" s="642"/>
      <c r="DO33" s="642"/>
      <c r="DP33" s="642"/>
      <c r="DQ33" s="642"/>
      <c r="DR33" s="642"/>
      <c r="DS33" s="642"/>
      <c r="DT33" s="642"/>
      <c r="DU33" s="642"/>
      <c r="DV33" s="643"/>
      <c r="DW33" s="646">
        <v>35.700000000000003</v>
      </c>
      <c r="DX33" s="675"/>
      <c r="DY33" s="675"/>
      <c r="DZ33" s="675"/>
      <c r="EA33" s="675"/>
      <c r="EB33" s="675"/>
      <c r="EC33" s="677"/>
    </row>
    <row r="34" spans="2:133" ht="11.25" customHeight="1">
      <c r="B34" s="638" t="s">
        <v>310</v>
      </c>
      <c r="C34" s="639"/>
      <c r="D34" s="639"/>
      <c r="E34" s="639"/>
      <c r="F34" s="639"/>
      <c r="G34" s="639"/>
      <c r="H34" s="639"/>
      <c r="I34" s="639"/>
      <c r="J34" s="639"/>
      <c r="K34" s="639"/>
      <c r="L34" s="639"/>
      <c r="M34" s="639"/>
      <c r="N34" s="639"/>
      <c r="O34" s="639"/>
      <c r="P34" s="639"/>
      <c r="Q34" s="640"/>
      <c r="R34" s="641">
        <v>1509313</v>
      </c>
      <c r="S34" s="644"/>
      <c r="T34" s="644"/>
      <c r="U34" s="644"/>
      <c r="V34" s="644"/>
      <c r="W34" s="644"/>
      <c r="X34" s="644"/>
      <c r="Y34" s="645"/>
      <c r="Z34" s="703">
        <v>0.8</v>
      </c>
      <c r="AA34" s="703"/>
      <c r="AB34" s="703"/>
      <c r="AC34" s="703"/>
      <c r="AD34" s="704">
        <v>184478</v>
      </c>
      <c r="AE34" s="704"/>
      <c r="AF34" s="704"/>
      <c r="AG34" s="704"/>
      <c r="AH34" s="704"/>
      <c r="AI34" s="704"/>
      <c r="AJ34" s="704"/>
      <c r="AK34" s="704"/>
      <c r="AL34" s="646">
        <v>0.2</v>
      </c>
      <c r="AM34" s="647"/>
      <c r="AN34" s="647"/>
      <c r="AO34" s="705"/>
      <c r="AP34" s="214"/>
      <c r="AQ34" s="715" t="s">
        <v>311</v>
      </c>
      <c r="AR34" s="716"/>
      <c r="AS34" s="716"/>
      <c r="AT34" s="716"/>
      <c r="AU34" s="716"/>
      <c r="AV34" s="716"/>
      <c r="AW34" s="716"/>
      <c r="AX34" s="716"/>
      <c r="AY34" s="716"/>
      <c r="AZ34" s="716"/>
      <c r="BA34" s="716"/>
      <c r="BB34" s="716"/>
      <c r="BC34" s="716"/>
      <c r="BD34" s="716"/>
      <c r="BE34" s="716"/>
      <c r="BF34" s="717"/>
      <c r="BG34" s="715" t="s">
        <v>312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313</v>
      </c>
      <c r="CE34" s="682"/>
      <c r="CF34" s="682"/>
      <c r="CG34" s="682"/>
      <c r="CH34" s="682"/>
      <c r="CI34" s="682"/>
      <c r="CJ34" s="682"/>
      <c r="CK34" s="682"/>
      <c r="CL34" s="682"/>
      <c r="CM34" s="682"/>
      <c r="CN34" s="682"/>
      <c r="CO34" s="682"/>
      <c r="CP34" s="682"/>
      <c r="CQ34" s="683"/>
      <c r="CR34" s="641">
        <v>23245863</v>
      </c>
      <c r="CS34" s="644"/>
      <c r="CT34" s="644"/>
      <c r="CU34" s="644"/>
      <c r="CV34" s="644"/>
      <c r="CW34" s="644"/>
      <c r="CX34" s="644"/>
      <c r="CY34" s="645"/>
      <c r="CZ34" s="646">
        <v>12.2</v>
      </c>
      <c r="DA34" s="675"/>
      <c r="DB34" s="675"/>
      <c r="DC34" s="676"/>
      <c r="DD34" s="649">
        <v>16799105</v>
      </c>
      <c r="DE34" s="644"/>
      <c r="DF34" s="644"/>
      <c r="DG34" s="644"/>
      <c r="DH34" s="644"/>
      <c r="DI34" s="644"/>
      <c r="DJ34" s="644"/>
      <c r="DK34" s="645"/>
      <c r="DL34" s="649">
        <v>14493682</v>
      </c>
      <c r="DM34" s="644"/>
      <c r="DN34" s="644"/>
      <c r="DO34" s="644"/>
      <c r="DP34" s="644"/>
      <c r="DQ34" s="644"/>
      <c r="DR34" s="644"/>
      <c r="DS34" s="644"/>
      <c r="DT34" s="644"/>
      <c r="DU34" s="644"/>
      <c r="DV34" s="645"/>
      <c r="DW34" s="646">
        <v>13.4</v>
      </c>
      <c r="DX34" s="675"/>
      <c r="DY34" s="675"/>
      <c r="DZ34" s="675"/>
      <c r="EA34" s="675"/>
      <c r="EB34" s="675"/>
      <c r="EC34" s="677"/>
    </row>
    <row r="35" spans="2:133" ht="11.25" customHeight="1">
      <c r="B35" s="638" t="s">
        <v>314</v>
      </c>
      <c r="C35" s="639"/>
      <c r="D35" s="639"/>
      <c r="E35" s="639"/>
      <c r="F35" s="639"/>
      <c r="G35" s="639"/>
      <c r="H35" s="639"/>
      <c r="I35" s="639"/>
      <c r="J35" s="639"/>
      <c r="K35" s="639"/>
      <c r="L35" s="639"/>
      <c r="M35" s="639"/>
      <c r="N35" s="639"/>
      <c r="O35" s="639"/>
      <c r="P35" s="639"/>
      <c r="Q35" s="640"/>
      <c r="R35" s="641">
        <v>10303200</v>
      </c>
      <c r="S35" s="644"/>
      <c r="T35" s="644"/>
      <c r="U35" s="644"/>
      <c r="V35" s="644"/>
      <c r="W35" s="644"/>
      <c r="X35" s="644"/>
      <c r="Y35" s="645"/>
      <c r="Z35" s="703">
        <v>5.3</v>
      </c>
      <c r="AA35" s="703"/>
      <c r="AB35" s="703"/>
      <c r="AC35" s="703"/>
      <c r="AD35" s="704" t="s">
        <v>132</v>
      </c>
      <c r="AE35" s="704"/>
      <c r="AF35" s="704"/>
      <c r="AG35" s="704"/>
      <c r="AH35" s="704"/>
      <c r="AI35" s="704"/>
      <c r="AJ35" s="704"/>
      <c r="AK35" s="704"/>
      <c r="AL35" s="646" t="s">
        <v>223</v>
      </c>
      <c r="AM35" s="647"/>
      <c r="AN35" s="647"/>
      <c r="AO35" s="705"/>
      <c r="AP35" s="214"/>
      <c r="AQ35" s="709" t="s">
        <v>315</v>
      </c>
      <c r="AR35" s="710"/>
      <c r="AS35" s="710"/>
      <c r="AT35" s="710"/>
      <c r="AU35" s="710"/>
      <c r="AV35" s="710"/>
      <c r="AW35" s="710"/>
      <c r="AX35" s="710"/>
      <c r="AY35" s="711"/>
      <c r="AZ35" s="706">
        <v>22895114</v>
      </c>
      <c r="BA35" s="707"/>
      <c r="BB35" s="707"/>
      <c r="BC35" s="707"/>
      <c r="BD35" s="707"/>
      <c r="BE35" s="707"/>
      <c r="BF35" s="708"/>
      <c r="BG35" s="712" t="s">
        <v>316</v>
      </c>
      <c r="BH35" s="713"/>
      <c r="BI35" s="713"/>
      <c r="BJ35" s="713"/>
      <c r="BK35" s="713"/>
      <c r="BL35" s="713"/>
      <c r="BM35" s="713"/>
      <c r="BN35" s="713"/>
      <c r="BO35" s="713"/>
      <c r="BP35" s="713"/>
      <c r="BQ35" s="713"/>
      <c r="BR35" s="713"/>
      <c r="BS35" s="713"/>
      <c r="BT35" s="713"/>
      <c r="BU35" s="714"/>
      <c r="BV35" s="706">
        <v>1210445</v>
      </c>
      <c r="BW35" s="707"/>
      <c r="BX35" s="707"/>
      <c r="BY35" s="707"/>
      <c r="BZ35" s="707"/>
      <c r="CA35" s="707"/>
      <c r="CB35" s="708"/>
      <c r="CD35" s="685" t="s">
        <v>317</v>
      </c>
      <c r="CE35" s="682"/>
      <c r="CF35" s="682"/>
      <c r="CG35" s="682"/>
      <c r="CH35" s="682"/>
      <c r="CI35" s="682"/>
      <c r="CJ35" s="682"/>
      <c r="CK35" s="682"/>
      <c r="CL35" s="682"/>
      <c r="CM35" s="682"/>
      <c r="CN35" s="682"/>
      <c r="CO35" s="682"/>
      <c r="CP35" s="682"/>
      <c r="CQ35" s="683"/>
      <c r="CR35" s="641">
        <v>2198065</v>
      </c>
      <c r="CS35" s="642"/>
      <c r="CT35" s="642"/>
      <c r="CU35" s="642"/>
      <c r="CV35" s="642"/>
      <c r="CW35" s="642"/>
      <c r="CX35" s="642"/>
      <c r="CY35" s="643"/>
      <c r="CZ35" s="646">
        <v>1.2</v>
      </c>
      <c r="DA35" s="675"/>
      <c r="DB35" s="675"/>
      <c r="DC35" s="676"/>
      <c r="DD35" s="649">
        <v>1798382</v>
      </c>
      <c r="DE35" s="642"/>
      <c r="DF35" s="642"/>
      <c r="DG35" s="642"/>
      <c r="DH35" s="642"/>
      <c r="DI35" s="642"/>
      <c r="DJ35" s="642"/>
      <c r="DK35" s="643"/>
      <c r="DL35" s="649">
        <v>1798382</v>
      </c>
      <c r="DM35" s="642"/>
      <c r="DN35" s="642"/>
      <c r="DO35" s="642"/>
      <c r="DP35" s="642"/>
      <c r="DQ35" s="642"/>
      <c r="DR35" s="642"/>
      <c r="DS35" s="642"/>
      <c r="DT35" s="642"/>
      <c r="DU35" s="642"/>
      <c r="DV35" s="643"/>
      <c r="DW35" s="646">
        <v>1.7</v>
      </c>
      <c r="DX35" s="675"/>
      <c r="DY35" s="675"/>
      <c r="DZ35" s="675"/>
      <c r="EA35" s="675"/>
      <c r="EB35" s="675"/>
      <c r="EC35" s="677"/>
    </row>
    <row r="36" spans="2:133" ht="11.25" customHeight="1">
      <c r="B36" s="638" t="s">
        <v>318</v>
      </c>
      <c r="C36" s="639"/>
      <c r="D36" s="639"/>
      <c r="E36" s="639"/>
      <c r="F36" s="639"/>
      <c r="G36" s="639"/>
      <c r="H36" s="639"/>
      <c r="I36" s="639"/>
      <c r="J36" s="639"/>
      <c r="K36" s="639"/>
      <c r="L36" s="639"/>
      <c r="M36" s="639"/>
      <c r="N36" s="639"/>
      <c r="O36" s="639"/>
      <c r="P36" s="639"/>
      <c r="Q36" s="640"/>
      <c r="R36" s="641" t="s">
        <v>223</v>
      </c>
      <c r="S36" s="644"/>
      <c r="T36" s="644"/>
      <c r="U36" s="644"/>
      <c r="V36" s="644"/>
      <c r="W36" s="644"/>
      <c r="X36" s="644"/>
      <c r="Y36" s="645"/>
      <c r="Z36" s="703" t="s">
        <v>223</v>
      </c>
      <c r="AA36" s="703"/>
      <c r="AB36" s="703"/>
      <c r="AC36" s="703"/>
      <c r="AD36" s="704" t="s">
        <v>132</v>
      </c>
      <c r="AE36" s="704"/>
      <c r="AF36" s="704"/>
      <c r="AG36" s="704"/>
      <c r="AH36" s="704"/>
      <c r="AI36" s="704"/>
      <c r="AJ36" s="704"/>
      <c r="AK36" s="704"/>
      <c r="AL36" s="646" t="s">
        <v>223</v>
      </c>
      <c r="AM36" s="647"/>
      <c r="AN36" s="647"/>
      <c r="AO36" s="705"/>
      <c r="AQ36" s="678" t="s">
        <v>319</v>
      </c>
      <c r="AR36" s="679"/>
      <c r="AS36" s="679"/>
      <c r="AT36" s="679"/>
      <c r="AU36" s="679"/>
      <c r="AV36" s="679"/>
      <c r="AW36" s="679"/>
      <c r="AX36" s="679"/>
      <c r="AY36" s="680"/>
      <c r="AZ36" s="641">
        <v>4192000</v>
      </c>
      <c r="BA36" s="644"/>
      <c r="BB36" s="644"/>
      <c r="BC36" s="644"/>
      <c r="BD36" s="642"/>
      <c r="BE36" s="642"/>
      <c r="BF36" s="681"/>
      <c r="BG36" s="685" t="s">
        <v>320</v>
      </c>
      <c r="BH36" s="682"/>
      <c r="BI36" s="682"/>
      <c r="BJ36" s="682"/>
      <c r="BK36" s="682"/>
      <c r="BL36" s="682"/>
      <c r="BM36" s="682"/>
      <c r="BN36" s="682"/>
      <c r="BO36" s="682"/>
      <c r="BP36" s="682"/>
      <c r="BQ36" s="682"/>
      <c r="BR36" s="682"/>
      <c r="BS36" s="682"/>
      <c r="BT36" s="682"/>
      <c r="BU36" s="683"/>
      <c r="BV36" s="641">
        <v>-2929284</v>
      </c>
      <c r="BW36" s="644"/>
      <c r="BX36" s="644"/>
      <c r="BY36" s="644"/>
      <c r="BZ36" s="644"/>
      <c r="CA36" s="644"/>
      <c r="CB36" s="684"/>
      <c r="CD36" s="685" t="s">
        <v>321</v>
      </c>
      <c r="CE36" s="682"/>
      <c r="CF36" s="682"/>
      <c r="CG36" s="682"/>
      <c r="CH36" s="682"/>
      <c r="CI36" s="682"/>
      <c r="CJ36" s="682"/>
      <c r="CK36" s="682"/>
      <c r="CL36" s="682"/>
      <c r="CM36" s="682"/>
      <c r="CN36" s="682"/>
      <c r="CO36" s="682"/>
      <c r="CP36" s="682"/>
      <c r="CQ36" s="683"/>
      <c r="CR36" s="641">
        <v>15633270</v>
      </c>
      <c r="CS36" s="644"/>
      <c r="CT36" s="644"/>
      <c r="CU36" s="644"/>
      <c r="CV36" s="644"/>
      <c r="CW36" s="644"/>
      <c r="CX36" s="644"/>
      <c r="CY36" s="645"/>
      <c r="CZ36" s="646">
        <v>8.1999999999999993</v>
      </c>
      <c r="DA36" s="675"/>
      <c r="DB36" s="675"/>
      <c r="DC36" s="676"/>
      <c r="DD36" s="649">
        <v>11973938</v>
      </c>
      <c r="DE36" s="644"/>
      <c r="DF36" s="644"/>
      <c r="DG36" s="644"/>
      <c r="DH36" s="644"/>
      <c r="DI36" s="644"/>
      <c r="DJ36" s="644"/>
      <c r="DK36" s="645"/>
      <c r="DL36" s="649">
        <v>7508896</v>
      </c>
      <c r="DM36" s="644"/>
      <c r="DN36" s="644"/>
      <c r="DO36" s="644"/>
      <c r="DP36" s="644"/>
      <c r="DQ36" s="644"/>
      <c r="DR36" s="644"/>
      <c r="DS36" s="644"/>
      <c r="DT36" s="644"/>
      <c r="DU36" s="644"/>
      <c r="DV36" s="645"/>
      <c r="DW36" s="646">
        <v>6.9</v>
      </c>
      <c r="DX36" s="675"/>
      <c r="DY36" s="675"/>
      <c r="DZ36" s="675"/>
      <c r="EA36" s="675"/>
      <c r="EB36" s="675"/>
      <c r="EC36" s="677"/>
    </row>
    <row r="37" spans="2:133" ht="11.25" customHeight="1">
      <c r="B37" s="638" t="s">
        <v>322</v>
      </c>
      <c r="C37" s="639"/>
      <c r="D37" s="639"/>
      <c r="E37" s="639"/>
      <c r="F37" s="639"/>
      <c r="G37" s="639"/>
      <c r="H37" s="639"/>
      <c r="I37" s="639"/>
      <c r="J37" s="639"/>
      <c r="K37" s="639"/>
      <c r="L37" s="639"/>
      <c r="M37" s="639"/>
      <c r="N37" s="639"/>
      <c r="O37" s="639"/>
      <c r="P37" s="639"/>
      <c r="Q37" s="640"/>
      <c r="R37" s="641">
        <v>4900000</v>
      </c>
      <c r="S37" s="644"/>
      <c r="T37" s="644"/>
      <c r="U37" s="644"/>
      <c r="V37" s="644"/>
      <c r="W37" s="644"/>
      <c r="X37" s="644"/>
      <c r="Y37" s="645"/>
      <c r="Z37" s="703">
        <v>2.5</v>
      </c>
      <c r="AA37" s="703"/>
      <c r="AB37" s="703"/>
      <c r="AC37" s="703"/>
      <c r="AD37" s="704" t="s">
        <v>223</v>
      </c>
      <c r="AE37" s="704"/>
      <c r="AF37" s="704"/>
      <c r="AG37" s="704"/>
      <c r="AH37" s="704"/>
      <c r="AI37" s="704"/>
      <c r="AJ37" s="704"/>
      <c r="AK37" s="704"/>
      <c r="AL37" s="646" t="s">
        <v>132</v>
      </c>
      <c r="AM37" s="647"/>
      <c r="AN37" s="647"/>
      <c r="AO37" s="705"/>
      <c r="AQ37" s="678" t="s">
        <v>323</v>
      </c>
      <c r="AR37" s="679"/>
      <c r="AS37" s="679"/>
      <c r="AT37" s="679"/>
      <c r="AU37" s="679"/>
      <c r="AV37" s="679"/>
      <c r="AW37" s="679"/>
      <c r="AX37" s="679"/>
      <c r="AY37" s="680"/>
      <c r="AZ37" s="641">
        <v>508000</v>
      </c>
      <c r="BA37" s="644"/>
      <c r="BB37" s="644"/>
      <c r="BC37" s="644"/>
      <c r="BD37" s="642"/>
      <c r="BE37" s="642"/>
      <c r="BF37" s="681"/>
      <c r="BG37" s="685" t="s">
        <v>324</v>
      </c>
      <c r="BH37" s="682"/>
      <c r="BI37" s="682"/>
      <c r="BJ37" s="682"/>
      <c r="BK37" s="682"/>
      <c r="BL37" s="682"/>
      <c r="BM37" s="682"/>
      <c r="BN37" s="682"/>
      <c r="BO37" s="682"/>
      <c r="BP37" s="682"/>
      <c r="BQ37" s="682"/>
      <c r="BR37" s="682"/>
      <c r="BS37" s="682"/>
      <c r="BT37" s="682"/>
      <c r="BU37" s="683"/>
      <c r="BV37" s="641">
        <v>87677</v>
      </c>
      <c r="BW37" s="644"/>
      <c r="BX37" s="644"/>
      <c r="BY37" s="644"/>
      <c r="BZ37" s="644"/>
      <c r="CA37" s="644"/>
      <c r="CB37" s="684"/>
      <c r="CD37" s="685" t="s">
        <v>325</v>
      </c>
      <c r="CE37" s="682"/>
      <c r="CF37" s="682"/>
      <c r="CG37" s="682"/>
      <c r="CH37" s="682"/>
      <c r="CI37" s="682"/>
      <c r="CJ37" s="682"/>
      <c r="CK37" s="682"/>
      <c r="CL37" s="682"/>
      <c r="CM37" s="682"/>
      <c r="CN37" s="682"/>
      <c r="CO37" s="682"/>
      <c r="CP37" s="682"/>
      <c r="CQ37" s="683"/>
      <c r="CR37" s="641">
        <v>1948837</v>
      </c>
      <c r="CS37" s="642"/>
      <c r="CT37" s="642"/>
      <c r="CU37" s="642"/>
      <c r="CV37" s="642"/>
      <c r="CW37" s="642"/>
      <c r="CX37" s="642"/>
      <c r="CY37" s="643"/>
      <c r="CZ37" s="646">
        <v>1</v>
      </c>
      <c r="DA37" s="675"/>
      <c r="DB37" s="675"/>
      <c r="DC37" s="676"/>
      <c r="DD37" s="649">
        <v>1662860</v>
      </c>
      <c r="DE37" s="642"/>
      <c r="DF37" s="642"/>
      <c r="DG37" s="642"/>
      <c r="DH37" s="642"/>
      <c r="DI37" s="642"/>
      <c r="DJ37" s="642"/>
      <c r="DK37" s="643"/>
      <c r="DL37" s="649">
        <v>1649029</v>
      </c>
      <c r="DM37" s="642"/>
      <c r="DN37" s="642"/>
      <c r="DO37" s="642"/>
      <c r="DP37" s="642"/>
      <c r="DQ37" s="642"/>
      <c r="DR37" s="642"/>
      <c r="DS37" s="642"/>
      <c r="DT37" s="642"/>
      <c r="DU37" s="642"/>
      <c r="DV37" s="643"/>
      <c r="DW37" s="646">
        <v>1.5</v>
      </c>
      <c r="DX37" s="675"/>
      <c r="DY37" s="675"/>
      <c r="DZ37" s="675"/>
      <c r="EA37" s="675"/>
      <c r="EB37" s="675"/>
      <c r="EC37" s="677"/>
    </row>
    <row r="38" spans="2:133" ht="11.25" customHeight="1">
      <c r="B38" s="653" t="s">
        <v>326</v>
      </c>
      <c r="C38" s="654"/>
      <c r="D38" s="654"/>
      <c r="E38" s="654"/>
      <c r="F38" s="654"/>
      <c r="G38" s="654"/>
      <c r="H38" s="654"/>
      <c r="I38" s="654"/>
      <c r="J38" s="654"/>
      <c r="K38" s="654"/>
      <c r="L38" s="654"/>
      <c r="M38" s="654"/>
      <c r="N38" s="654"/>
      <c r="O38" s="654"/>
      <c r="P38" s="654"/>
      <c r="Q38" s="655"/>
      <c r="R38" s="656">
        <v>194691523</v>
      </c>
      <c r="S38" s="693"/>
      <c r="T38" s="693"/>
      <c r="U38" s="693"/>
      <c r="V38" s="693"/>
      <c r="W38" s="693"/>
      <c r="X38" s="693"/>
      <c r="Y38" s="698"/>
      <c r="Z38" s="699">
        <v>100</v>
      </c>
      <c r="AA38" s="699"/>
      <c r="AB38" s="699"/>
      <c r="AC38" s="699"/>
      <c r="AD38" s="700">
        <v>103248941</v>
      </c>
      <c r="AE38" s="700"/>
      <c r="AF38" s="700"/>
      <c r="AG38" s="700"/>
      <c r="AH38" s="700"/>
      <c r="AI38" s="700"/>
      <c r="AJ38" s="700"/>
      <c r="AK38" s="700"/>
      <c r="AL38" s="659">
        <v>100</v>
      </c>
      <c r="AM38" s="701"/>
      <c r="AN38" s="701"/>
      <c r="AO38" s="702"/>
      <c r="AQ38" s="678" t="s">
        <v>327</v>
      </c>
      <c r="AR38" s="679"/>
      <c r="AS38" s="679"/>
      <c r="AT38" s="679"/>
      <c r="AU38" s="679"/>
      <c r="AV38" s="679"/>
      <c r="AW38" s="679"/>
      <c r="AX38" s="679"/>
      <c r="AY38" s="680"/>
      <c r="AZ38" s="641">
        <v>18684</v>
      </c>
      <c r="BA38" s="644"/>
      <c r="BB38" s="644"/>
      <c r="BC38" s="644"/>
      <c r="BD38" s="642"/>
      <c r="BE38" s="642"/>
      <c r="BF38" s="681"/>
      <c r="BG38" s="685" t="s">
        <v>328</v>
      </c>
      <c r="BH38" s="682"/>
      <c r="BI38" s="682"/>
      <c r="BJ38" s="682"/>
      <c r="BK38" s="682"/>
      <c r="BL38" s="682"/>
      <c r="BM38" s="682"/>
      <c r="BN38" s="682"/>
      <c r="BO38" s="682"/>
      <c r="BP38" s="682"/>
      <c r="BQ38" s="682"/>
      <c r="BR38" s="682"/>
      <c r="BS38" s="682"/>
      <c r="BT38" s="682"/>
      <c r="BU38" s="683"/>
      <c r="BV38" s="641">
        <v>136038</v>
      </c>
      <c r="BW38" s="644"/>
      <c r="BX38" s="644"/>
      <c r="BY38" s="644"/>
      <c r="BZ38" s="644"/>
      <c r="CA38" s="644"/>
      <c r="CB38" s="684"/>
      <c r="CD38" s="685" t="s">
        <v>329</v>
      </c>
      <c r="CE38" s="682"/>
      <c r="CF38" s="682"/>
      <c r="CG38" s="682"/>
      <c r="CH38" s="682"/>
      <c r="CI38" s="682"/>
      <c r="CJ38" s="682"/>
      <c r="CK38" s="682"/>
      <c r="CL38" s="682"/>
      <c r="CM38" s="682"/>
      <c r="CN38" s="682"/>
      <c r="CO38" s="682"/>
      <c r="CP38" s="682"/>
      <c r="CQ38" s="683"/>
      <c r="CR38" s="641">
        <v>22895114</v>
      </c>
      <c r="CS38" s="644"/>
      <c r="CT38" s="644"/>
      <c r="CU38" s="644"/>
      <c r="CV38" s="644"/>
      <c r="CW38" s="644"/>
      <c r="CX38" s="644"/>
      <c r="CY38" s="645"/>
      <c r="CZ38" s="646">
        <v>12</v>
      </c>
      <c r="DA38" s="675"/>
      <c r="DB38" s="675"/>
      <c r="DC38" s="676"/>
      <c r="DD38" s="649">
        <v>20545320</v>
      </c>
      <c r="DE38" s="644"/>
      <c r="DF38" s="644"/>
      <c r="DG38" s="644"/>
      <c r="DH38" s="644"/>
      <c r="DI38" s="644"/>
      <c r="DJ38" s="644"/>
      <c r="DK38" s="645"/>
      <c r="DL38" s="649">
        <v>14651734</v>
      </c>
      <c r="DM38" s="644"/>
      <c r="DN38" s="644"/>
      <c r="DO38" s="644"/>
      <c r="DP38" s="644"/>
      <c r="DQ38" s="644"/>
      <c r="DR38" s="644"/>
      <c r="DS38" s="644"/>
      <c r="DT38" s="644"/>
      <c r="DU38" s="644"/>
      <c r="DV38" s="645"/>
      <c r="DW38" s="646">
        <v>13.5</v>
      </c>
      <c r="DX38" s="675"/>
      <c r="DY38" s="675"/>
      <c r="DZ38" s="675"/>
      <c r="EA38" s="675"/>
      <c r="EB38" s="675"/>
      <c r="EC38" s="677"/>
    </row>
    <row r="39" spans="2:133" ht="11.25" customHeight="1">
      <c r="AQ39" s="678" t="s">
        <v>330</v>
      </c>
      <c r="AR39" s="679"/>
      <c r="AS39" s="679"/>
      <c r="AT39" s="679"/>
      <c r="AU39" s="679"/>
      <c r="AV39" s="679"/>
      <c r="AW39" s="679"/>
      <c r="AX39" s="679"/>
      <c r="AY39" s="680"/>
      <c r="AZ39" s="641" t="s">
        <v>223</v>
      </c>
      <c r="BA39" s="644"/>
      <c r="BB39" s="644"/>
      <c r="BC39" s="644"/>
      <c r="BD39" s="642"/>
      <c r="BE39" s="642"/>
      <c r="BF39" s="681"/>
      <c r="BG39" s="686" t="s">
        <v>331</v>
      </c>
      <c r="BH39" s="687"/>
      <c r="BI39" s="687"/>
      <c r="BJ39" s="687"/>
      <c r="BK39" s="687"/>
      <c r="BL39" s="215"/>
      <c r="BM39" s="682" t="s">
        <v>332</v>
      </c>
      <c r="BN39" s="682"/>
      <c r="BO39" s="682"/>
      <c r="BP39" s="682"/>
      <c r="BQ39" s="682"/>
      <c r="BR39" s="682"/>
      <c r="BS39" s="682"/>
      <c r="BT39" s="682"/>
      <c r="BU39" s="683"/>
      <c r="BV39" s="641">
        <v>86</v>
      </c>
      <c r="BW39" s="644"/>
      <c r="BX39" s="644"/>
      <c r="BY39" s="644"/>
      <c r="BZ39" s="644"/>
      <c r="CA39" s="644"/>
      <c r="CB39" s="684"/>
      <c r="CD39" s="685" t="s">
        <v>333</v>
      </c>
      <c r="CE39" s="682"/>
      <c r="CF39" s="682"/>
      <c r="CG39" s="682"/>
      <c r="CH39" s="682"/>
      <c r="CI39" s="682"/>
      <c r="CJ39" s="682"/>
      <c r="CK39" s="682"/>
      <c r="CL39" s="682"/>
      <c r="CM39" s="682"/>
      <c r="CN39" s="682"/>
      <c r="CO39" s="682"/>
      <c r="CP39" s="682"/>
      <c r="CQ39" s="683"/>
      <c r="CR39" s="641">
        <v>1523419</v>
      </c>
      <c r="CS39" s="642"/>
      <c r="CT39" s="642"/>
      <c r="CU39" s="642"/>
      <c r="CV39" s="642"/>
      <c r="CW39" s="642"/>
      <c r="CX39" s="642"/>
      <c r="CY39" s="643"/>
      <c r="CZ39" s="646">
        <v>0.8</v>
      </c>
      <c r="DA39" s="675"/>
      <c r="DB39" s="675"/>
      <c r="DC39" s="676"/>
      <c r="DD39" s="649">
        <v>1374110</v>
      </c>
      <c r="DE39" s="642"/>
      <c r="DF39" s="642"/>
      <c r="DG39" s="642"/>
      <c r="DH39" s="642"/>
      <c r="DI39" s="642"/>
      <c r="DJ39" s="642"/>
      <c r="DK39" s="643"/>
      <c r="DL39" s="649" t="s">
        <v>132</v>
      </c>
      <c r="DM39" s="642"/>
      <c r="DN39" s="642"/>
      <c r="DO39" s="642"/>
      <c r="DP39" s="642"/>
      <c r="DQ39" s="642"/>
      <c r="DR39" s="642"/>
      <c r="DS39" s="642"/>
      <c r="DT39" s="642"/>
      <c r="DU39" s="642"/>
      <c r="DV39" s="643"/>
      <c r="DW39" s="646" t="s">
        <v>223</v>
      </c>
      <c r="DX39" s="675"/>
      <c r="DY39" s="675"/>
      <c r="DZ39" s="675"/>
      <c r="EA39" s="675"/>
      <c r="EB39" s="675"/>
      <c r="EC39" s="677"/>
    </row>
    <row r="40" spans="2:133" ht="11.25" customHeight="1">
      <c r="AQ40" s="678" t="s">
        <v>334</v>
      </c>
      <c r="AR40" s="679"/>
      <c r="AS40" s="679"/>
      <c r="AT40" s="679"/>
      <c r="AU40" s="679"/>
      <c r="AV40" s="679"/>
      <c r="AW40" s="679"/>
      <c r="AX40" s="679"/>
      <c r="AY40" s="680"/>
      <c r="AZ40" s="641">
        <v>6635000</v>
      </c>
      <c r="BA40" s="644"/>
      <c r="BB40" s="644"/>
      <c r="BC40" s="644"/>
      <c r="BD40" s="642"/>
      <c r="BE40" s="642"/>
      <c r="BF40" s="681"/>
      <c r="BG40" s="686"/>
      <c r="BH40" s="687"/>
      <c r="BI40" s="687"/>
      <c r="BJ40" s="687"/>
      <c r="BK40" s="687"/>
      <c r="BL40" s="215"/>
      <c r="BM40" s="682" t="s">
        <v>335</v>
      </c>
      <c r="BN40" s="682"/>
      <c r="BO40" s="682"/>
      <c r="BP40" s="682"/>
      <c r="BQ40" s="682"/>
      <c r="BR40" s="682"/>
      <c r="BS40" s="682"/>
      <c r="BT40" s="682"/>
      <c r="BU40" s="683"/>
      <c r="BV40" s="641">
        <v>96</v>
      </c>
      <c r="BW40" s="644"/>
      <c r="BX40" s="644"/>
      <c r="BY40" s="644"/>
      <c r="BZ40" s="644"/>
      <c r="CA40" s="644"/>
      <c r="CB40" s="684"/>
      <c r="CD40" s="685" t="s">
        <v>336</v>
      </c>
      <c r="CE40" s="682"/>
      <c r="CF40" s="682"/>
      <c r="CG40" s="682"/>
      <c r="CH40" s="682"/>
      <c r="CI40" s="682"/>
      <c r="CJ40" s="682"/>
      <c r="CK40" s="682"/>
      <c r="CL40" s="682"/>
      <c r="CM40" s="682"/>
      <c r="CN40" s="682"/>
      <c r="CO40" s="682"/>
      <c r="CP40" s="682"/>
      <c r="CQ40" s="683"/>
      <c r="CR40" s="641">
        <v>130300</v>
      </c>
      <c r="CS40" s="644"/>
      <c r="CT40" s="644"/>
      <c r="CU40" s="644"/>
      <c r="CV40" s="644"/>
      <c r="CW40" s="644"/>
      <c r="CX40" s="644"/>
      <c r="CY40" s="645"/>
      <c r="CZ40" s="646">
        <v>0.1</v>
      </c>
      <c r="DA40" s="675"/>
      <c r="DB40" s="675"/>
      <c r="DC40" s="676"/>
      <c r="DD40" s="649">
        <v>130300</v>
      </c>
      <c r="DE40" s="644"/>
      <c r="DF40" s="644"/>
      <c r="DG40" s="644"/>
      <c r="DH40" s="644"/>
      <c r="DI40" s="644"/>
      <c r="DJ40" s="644"/>
      <c r="DK40" s="645"/>
      <c r="DL40" s="649">
        <v>130300</v>
      </c>
      <c r="DM40" s="644"/>
      <c r="DN40" s="644"/>
      <c r="DO40" s="644"/>
      <c r="DP40" s="644"/>
      <c r="DQ40" s="644"/>
      <c r="DR40" s="644"/>
      <c r="DS40" s="644"/>
      <c r="DT40" s="644"/>
      <c r="DU40" s="644"/>
      <c r="DV40" s="645"/>
      <c r="DW40" s="646">
        <v>0.1</v>
      </c>
      <c r="DX40" s="675"/>
      <c r="DY40" s="675"/>
      <c r="DZ40" s="675"/>
      <c r="EA40" s="675"/>
      <c r="EB40" s="675"/>
      <c r="EC40" s="677"/>
    </row>
    <row r="41" spans="2:133" ht="11.25" customHeight="1">
      <c r="AQ41" s="690" t="s">
        <v>337</v>
      </c>
      <c r="AR41" s="691"/>
      <c r="AS41" s="691"/>
      <c r="AT41" s="691"/>
      <c r="AU41" s="691"/>
      <c r="AV41" s="691"/>
      <c r="AW41" s="691"/>
      <c r="AX41" s="691"/>
      <c r="AY41" s="692"/>
      <c r="AZ41" s="656">
        <v>11541430</v>
      </c>
      <c r="BA41" s="693"/>
      <c r="BB41" s="693"/>
      <c r="BC41" s="693"/>
      <c r="BD41" s="657"/>
      <c r="BE41" s="657"/>
      <c r="BF41" s="694"/>
      <c r="BG41" s="688"/>
      <c r="BH41" s="689"/>
      <c r="BI41" s="689"/>
      <c r="BJ41" s="689"/>
      <c r="BK41" s="689"/>
      <c r="BL41" s="216"/>
      <c r="BM41" s="695" t="s">
        <v>338</v>
      </c>
      <c r="BN41" s="695"/>
      <c r="BO41" s="695"/>
      <c r="BP41" s="695"/>
      <c r="BQ41" s="695"/>
      <c r="BR41" s="695"/>
      <c r="BS41" s="695"/>
      <c r="BT41" s="695"/>
      <c r="BU41" s="696"/>
      <c r="BV41" s="656">
        <v>291</v>
      </c>
      <c r="BW41" s="693"/>
      <c r="BX41" s="693"/>
      <c r="BY41" s="693"/>
      <c r="BZ41" s="693"/>
      <c r="CA41" s="693"/>
      <c r="CB41" s="697"/>
      <c r="CD41" s="685" t="s">
        <v>339</v>
      </c>
      <c r="CE41" s="682"/>
      <c r="CF41" s="682"/>
      <c r="CG41" s="682"/>
      <c r="CH41" s="682"/>
      <c r="CI41" s="682"/>
      <c r="CJ41" s="682"/>
      <c r="CK41" s="682"/>
      <c r="CL41" s="682"/>
      <c r="CM41" s="682"/>
      <c r="CN41" s="682"/>
      <c r="CO41" s="682"/>
      <c r="CP41" s="682"/>
      <c r="CQ41" s="683"/>
      <c r="CR41" s="641" t="s">
        <v>132</v>
      </c>
      <c r="CS41" s="642"/>
      <c r="CT41" s="642"/>
      <c r="CU41" s="642"/>
      <c r="CV41" s="642"/>
      <c r="CW41" s="642"/>
      <c r="CX41" s="642"/>
      <c r="CY41" s="643"/>
      <c r="CZ41" s="646" t="s">
        <v>132</v>
      </c>
      <c r="DA41" s="675"/>
      <c r="DB41" s="675"/>
      <c r="DC41" s="676"/>
      <c r="DD41" s="649" t="s">
        <v>132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341</v>
      </c>
      <c r="CE42" s="639"/>
      <c r="CF42" s="639"/>
      <c r="CG42" s="639"/>
      <c r="CH42" s="639"/>
      <c r="CI42" s="639"/>
      <c r="CJ42" s="639"/>
      <c r="CK42" s="639"/>
      <c r="CL42" s="639"/>
      <c r="CM42" s="639"/>
      <c r="CN42" s="639"/>
      <c r="CO42" s="639"/>
      <c r="CP42" s="639"/>
      <c r="CQ42" s="640"/>
      <c r="CR42" s="641">
        <v>15473979</v>
      </c>
      <c r="CS42" s="644"/>
      <c r="CT42" s="644"/>
      <c r="CU42" s="644"/>
      <c r="CV42" s="644"/>
      <c r="CW42" s="644"/>
      <c r="CX42" s="644"/>
      <c r="CY42" s="645"/>
      <c r="CZ42" s="646">
        <v>8.1</v>
      </c>
      <c r="DA42" s="647"/>
      <c r="DB42" s="647"/>
      <c r="DC42" s="648"/>
      <c r="DD42" s="649">
        <v>6001491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343</v>
      </c>
      <c r="CE43" s="639"/>
      <c r="CF43" s="639"/>
      <c r="CG43" s="639"/>
      <c r="CH43" s="639"/>
      <c r="CI43" s="639"/>
      <c r="CJ43" s="639"/>
      <c r="CK43" s="639"/>
      <c r="CL43" s="639"/>
      <c r="CM43" s="639"/>
      <c r="CN43" s="639"/>
      <c r="CO43" s="639"/>
      <c r="CP43" s="639"/>
      <c r="CQ43" s="640"/>
      <c r="CR43" s="641">
        <v>787668</v>
      </c>
      <c r="CS43" s="642"/>
      <c r="CT43" s="642"/>
      <c r="CU43" s="642"/>
      <c r="CV43" s="642"/>
      <c r="CW43" s="642"/>
      <c r="CX43" s="642"/>
      <c r="CY43" s="643"/>
      <c r="CZ43" s="646">
        <v>0.4</v>
      </c>
      <c r="DA43" s="675"/>
      <c r="DB43" s="675"/>
      <c r="DC43" s="676"/>
      <c r="DD43" s="649">
        <v>787668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344</v>
      </c>
      <c r="CD44" s="669" t="s">
        <v>295</v>
      </c>
      <c r="CE44" s="670"/>
      <c r="CF44" s="638" t="s">
        <v>345</v>
      </c>
      <c r="CG44" s="639"/>
      <c r="CH44" s="639"/>
      <c r="CI44" s="639"/>
      <c r="CJ44" s="639"/>
      <c r="CK44" s="639"/>
      <c r="CL44" s="639"/>
      <c r="CM44" s="639"/>
      <c r="CN44" s="639"/>
      <c r="CO44" s="639"/>
      <c r="CP44" s="639"/>
      <c r="CQ44" s="640"/>
      <c r="CR44" s="641">
        <v>15322604</v>
      </c>
      <c r="CS44" s="644"/>
      <c r="CT44" s="644"/>
      <c r="CU44" s="644"/>
      <c r="CV44" s="644"/>
      <c r="CW44" s="644"/>
      <c r="CX44" s="644"/>
      <c r="CY44" s="645"/>
      <c r="CZ44" s="646">
        <v>8</v>
      </c>
      <c r="DA44" s="647"/>
      <c r="DB44" s="647"/>
      <c r="DC44" s="648"/>
      <c r="DD44" s="649">
        <v>5868301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346</v>
      </c>
      <c r="CG45" s="639"/>
      <c r="CH45" s="639"/>
      <c r="CI45" s="639"/>
      <c r="CJ45" s="639"/>
      <c r="CK45" s="639"/>
      <c r="CL45" s="639"/>
      <c r="CM45" s="639"/>
      <c r="CN45" s="639"/>
      <c r="CO45" s="639"/>
      <c r="CP45" s="639"/>
      <c r="CQ45" s="640"/>
      <c r="CR45" s="641">
        <v>4128914</v>
      </c>
      <c r="CS45" s="642"/>
      <c r="CT45" s="642"/>
      <c r="CU45" s="642"/>
      <c r="CV45" s="642"/>
      <c r="CW45" s="642"/>
      <c r="CX45" s="642"/>
      <c r="CY45" s="643"/>
      <c r="CZ45" s="646">
        <v>2.2000000000000002</v>
      </c>
      <c r="DA45" s="675"/>
      <c r="DB45" s="675"/>
      <c r="DC45" s="676"/>
      <c r="DD45" s="649">
        <v>301939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347</v>
      </c>
      <c r="CG46" s="639"/>
      <c r="CH46" s="639"/>
      <c r="CI46" s="639"/>
      <c r="CJ46" s="639"/>
      <c r="CK46" s="639"/>
      <c r="CL46" s="639"/>
      <c r="CM46" s="639"/>
      <c r="CN46" s="639"/>
      <c r="CO46" s="639"/>
      <c r="CP46" s="639"/>
      <c r="CQ46" s="640"/>
      <c r="CR46" s="641">
        <v>11173330</v>
      </c>
      <c r="CS46" s="644"/>
      <c r="CT46" s="644"/>
      <c r="CU46" s="644"/>
      <c r="CV46" s="644"/>
      <c r="CW46" s="644"/>
      <c r="CX46" s="644"/>
      <c r="CY46" s="645"/>
      <c r="CZ46" s="646">
        <v>5.9</v>
      </c>
      <c r="DA46" s="647"/>
      <c r="DB46" s="647"/>
      <c r="DC46" s="648"/>
      <c r="DD46" s="649">
        <v>5561702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348</v>
      </c>
      <c r="CG47" s="639"/>
      <c r="CH47" s="639"/>
      <c r="CI47" s="639"/>
      <c r="CJ47" s="639"/>
      <c r="CK47" s="639"/>
      <c r="CL47" s="639"/>
      <c r="CM47" s="639"/>
      <c r="CN47" s="639"/>
      <c r="CO47" s="639"/>
      <c r="CP47" s="639"/>
      <c r="CQ47" s="640"/>
      <c r="CR47" s="641">
        <v>151375</v>
      </c>
      <c r="CS47" s="642"/>
      <c r="CT47" s="642"/>
      <c r="CU47" s="642"/>
      <c r="CV47" s="642"/>
      <c r="CW47" s="642"/>
      <c r="CX47" s="642"/>
      <c r="CY47" s="643"/>
      <c r="CZ47" s="646">
        <v>0.1</v>
      </c>
      <c r="DA47" s="675"/>
      <c r="DB47" s="675"/>
      <c r="DC47" s="676"/>
      <c r="DD47" s="649">
        <v>133190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349</v>
      </c>
      <c r="CG48" s="639"/>
      <c r="CH48" s="639"/>
      <c r="CI48" s="639"/>
      <c r="CJ48" s="639"/>
      <c r="CK48" s="639"/>
      <c r="CL48" s="639"/>
      <c r="CM48" s="639"/>
      <c r="CN48" s="639"/>
      <c r="CO48" s="639"/>
      <c r="CP48" s="639"/>
      <c r="CQ48" s="640"/>
      <c r="CR48" s="641" t="s">
        <v>223</v>
      </c>
      <c r="CS48" s="644"/>
      <c r="CT48" s="644"/>
      <c r="CU48" s="644"/>
      <c r="CV48" s="644"/>
      <c r="CW48" s="644"/>
      <c r="CX48" s="644"/>
      <c r="CY48" s="645"/>
      <c r="CZ48" s="646" t="s">
        <v>223</v>
      </c>
      <c r="DA48" s="647"/>
      <c r="DB48" s="647"/>
      <c r="DC48" s="648"/>
      <c r="DD48" s="649" t="s">
        <v>223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350</v>
      </c>
      <c r="CE49" s="654"/>
      <c r="CF49" s="654"/>
      <c r="CG49" s="654"/>
      <c r="CH49" s="654"/>
      <c r="CI49" s="654"/>
      <c r="CJ49" s="654"/>
      <c r="CK49" s="654"/>
      <c r="CL49" s="654"/>
      <c r="CM49" s="654"/>
      <c r="CN49" s="654"/>
      <c r="CO49" s="654"/>
      <c r="CP49" s="654"/>
      <c r="CQ49" s="655"/>
      <c r="CR49" s="656">
        <v>190648275</v>
      </c>
      <c r="CS49" s="657"/>
      <c r="CT49" s="657"/>
      <c r="CU49" s="657"/>
      <c r="CV49" s="657"/>
      <c r="CW49" s="657"/>
      <c r="CX49" s="657"/>
      <c r="CY49" s="658"/>
      <c r="CZ49" s="659">
        <v>100</v>
      </c>
      <c r="DA49" s="660"/>
      <c r="DB49" s="660"/>
      <c r="DC49" s="661"/>
      <c r="DD49" s="662">
        <v>115921497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eXf97nTUumCMLq3sw79XxCGnA588ntGhG94Mj8NLyW9ocrNGIY9coMg4Yk1v/qg37xKDb5P20Q74nNa1Cl17Gg==" saltValue="9JhdmeqeIjMHZn6m9aZm1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352</v>
      </c>
      <c r="DK2" s="1180"/>
      <c r="DL2" s="1180"/>
      <c r="DM2" s="1180"/>
      <c r="DN2" s="1180"/>
      <c r="DO2" s="1181"/>
      <c r="DP2" s="229"/>
      <c r="DQ2" s="1179" t="s">
        <v>353</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356</v>
      </c>
      <c r="B5" s="1065"/>
      <c r="C5" s="1065"/>
      <c r="D5" s="1065"/>
      <c r="E5" s="1065"/>
      <c r="F5" s="1065"/>
      <c r="G5" s="1065"/>
      <c r="H5" s="1065"/>
      <c r="I5" s="1065"/>
      <c r="J5" s="1065"/>
      <c r="K5" s="1065"/>
      <c r="L5" s="1065"/>
      <c r="M5" s="1065"/>
      <c r="N5" s="1065"/>
      <c r="O5" s="1065"/>
      <c r="P5" s="1066"/>
      <c r="Q5" s="1070" t="s">
        <v>357</v>
      </c>
      <c r="R5" s="1071"/>
      <c r="S5" s="1071"/>
      <c r="T5" s="1071"/>
      <c r="U5" s="1072"/>
      <c r="V5" s="1070" t="s">
        <v>358</v>
      </c>
      <c r="W5" s="1071"/>
      <c r="X5" s="1071"/>
      <c r="Y5" s="1071"/>
      <c r="Z5" s="1072"/>
      <c r="AA5" s="1070" t="s">
        <v>359</v>
      </c>
      <c r="AB5" s="1071"/>
      <c r="AC5" s="1071"/>
      <c r="AD5" s="1071"/>
      <c r="AE5" s="1071"/>
      <c r="AF5" s="1182" t="s">
        <v>360</v>
      </c>
      <c r="AG5" s="1071"/>
      <c r="AH5" s="1071"/>
      <c r="AI5" s="1071"/>
      <c r="AJ5" s="1086"/>
      <c r="AK5" s="1071" t="s">
        <v>361</v>
      </c>
      <c r="AL5" s="1071"/>
      <c r="AM5" s="1071"/>
      <c r="AN5" s="1071"/>
      <c r="AO5" s="1072"/>
      <c r="AP5" s="1070" t="s">
        <v>362</v>
      </c>
      <c r="AQ5" s="1071"/>
      <c r="AR5" s="1071"/>
      <c r="AS5" s="1071"/>
      <c r="AT5" s="1072"/>
      <c r="AU5" s="1070" t="s">
        <v>363</v>
      </c>
      <c r="AV5" s="1071"/>
      <c r="AW5" s="1071"/>
      <c r="AX5" s="1071"/>
      <c r="AY5" s="1086"/>
      <c r="AZ5" s="236"/>
      <c r="BA5" s="236"/>
      <c r="BB5" s="236"/>
      <c r="BC5" s="236"/>
      <c r="BD5" s="236"/>
      <c r="BE5" s="237"/>
      <c r="BF5" s="237"/>
      <c r="BG5" s="237"/>
      <c r="BH5" s="237"/>
      <c r="BI5" s="237"/>
      <c r="BJ5" s="237"/>
      <c r="BK5" s="237"/>
      <c r="BL5" s="237"/>
      <c r="BM5" s="237"/>
      <c r="BN5" s="237"/>
      <c r="BO5" s="237"/>
      <c r="BP5" s="237"/>
      <c r="BQ5" s="1064" t="s">
        <v>364</v>
      </c>
      <c r="BR5" s="1065"/>
      <c r="BS5" s="1065"/>
      <c r="BT5" s="1065"/>
      <c r="BU5" s="1065"/>
      <c r="BV5" s="1065"/>
      <c r="BW5" s="1065"/>
      <c r="BX5" s="1065"/>
      <c r="BY5" s="1065"/>
      <c r="BZ5" s="1065"/>
      <c r="CA5" s="1065"/>
      <c r="CB5" s="1065"/>
      <c r="CC5" s="1065"/>
      <c r="CD5" s="1065"/>
      <c r="CE5" s="1065"/>
      <c r="CF5" s="1065"/>
      <c r="CG5" s="1066"/>
      <c r="CH5" s="1070" t="s">
        <v>365</v>
      </c>
      <c r="CI5" s="1071"/>
      <c r="CJ5" s="1071"/>
      <c r="CK5" s="1071"/>
      <c r="CL5" s="1072"/>
      <c r="CM5" s="1070" t="s">
        <v>366</v>
      </c>
      <c r="CN5" s="1071"/>
      <c r="CO5" s="1071"/>
      <c r="CP5" s="1071"/>
      <c r="CQ5" s="1072"/>
      <c r="CR5" s="1070" t="s">
        <v>367</v>
      </c>
      <c r="CS5" s="1071"/>
      <c r="CT5" s="1071"/>
      <c r="CU5" s="1071"/>
      <c r="CV5" s="1072"/>
      <c r="CW5" s="1070" t="s">
        <v>368</v>
      </c>
      <c r="CX5" s="1071"/>
      <c r="CY5" s="1071"/>
      <c r="CZ5" s="1071"/>
      <c r="DA5" s="1072"/>
      <c r="DB5" s="1070" t="s">
        <v>369</v>
      </c>
      <c r="DC5" s="1071"/>
      <c r="DD5" s="1071"/>
      <c r="DE5" s="1071"/>
      <c r="DF5" s="1072"/>
      <c r="DG5" s="1167" t="s">
        <v>370</v>
      </c>
      <c r="DH5" s="1168"/>
      <c r="DI5" s="1168"/>
      <c r="DJ5" s="1168"/>
      <c r="DK5" s="1169"/>
      <c r="DL5" s="1167" t="s">
        <v>371</v>
      </c>
      <c r="DM5" s="1168"/>
      <c r="DN5" s="1168"/>
      <c r="DO5" s="1168"/>
      <c r="DP5" s="1169"/>
      <c r="DQ5" s="1070" t="s">
        <v>372</v>
      </c>
      <c r="DR5" s="1071"/>
      <c r="DS5" s="1071"/>
      <c r="DT5" s="1071"/>
      <c r="DU5" s="1072"/>
      <c r="DV5" s="1070" t="s">
        <v>363</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373</v>
      </c>
      <c r="C7" s="1120"/>
      <c r="D7" s="1120"/>
      <c r="E7" s="1120"/>
      <c r="F7" s="1120"/>
      <c r="G7" s="1120"/>
      <c r="H7" s="1120"/>
      <c r="I7" s="1120"/>
      <c r="J7" s="1120"/>
      <c r="K7" s="1120"/>
      <c r="L7" s="1120"/>
      <c r="M7" s="1120"/>
      <c r="N7" s="1120"/>
      <c r="O7" s="1120"/>
      <c r="P7" s="1121"/>
      <c r="Q7" s="1173">
        <v>194784</v>
      </c>
      <c r="R7" s="1174"/>
      <c r="S7" s="1174"/>
      <c r="T7" s="1174"/>
      <c r="U7" s="1174"/>
      <c r="V7" s="1174">
        <v>190742</v>
      </c>
      <c r="W7" s="1174"/>
      <c r="X7" s="1174"/>
      <c r="Y7" s="1174"/>
      <c r="Z7" s="1174"/>
      <c r="AA7" s="1174">
        <v>4042</v>
      </c>
      <c r="AB7" s="1174"/>
      <c r="AC7" s="1174"/>
      <c r="AD7" s="1174"/>
      <c r="AE7" s="1175"/>
      <c r="AF7" s="1176">
        <v>3532</v>
      </c>
      <c r="AG7" s="1177"/>
      <c r="AH7" s="1177"/>
      <c r="AI7" s="1177"/>
      <c r="AJ7" s="1178"/>
      <c r="AK7" s="1160" t="s">
        <v>501</v>
      </c>
      <c r="AL7" s="1161"/>
      <c r="AM7" s="1161"/>
      <c r="AN7" s="1161"/>
      <c r="AO7" s="1161"/>
      <c r="AP7" s="1161">
        <v>128546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583</v>
      </c>
      <c r="BT7" s="1165"/>
      <c r="BU7" s="1165"/>
      <c r="BV7" s="1165"/>
      <c r="BW7" s="1165"/>
      <c r="BX7" s="1165"/>
      <c r="BY7" s="1165"/>
      <c r="BZ7" s="1165"/>
      <c r="CA7" s="1165"/>
      <c r="CB7" s="1165"/>
      <c r="CC7" s="1165"/>
      <c r="CD7" s="1165"/>
      <c r="CE7" s="1165"/>
      <c r="CF7" s="1165"/>
      <c r="CG7" s="1166"/>
      <c r="CH7" s="1157">
        <v>35</v>
      </c>
      <c r="CI7" s="1158"/>
      <c r="CJ7" s="1158"/>
      <c r="CK7" s="1158"/>
      <c r="CL7" s="1159"/>
      <c r="CM7" s="1157">
        <v>798</v>
      </c>
      <c r="CN7" s="1158"/>
      <c r="CO7" s="1158"/>
      <c r="CP7" s="1158"/>
      <c r="CQ7" s="1159"/>
      <c r="CR7" s="1157">
        <v>515</v>
      </c>
      <c r="CS7" s="1158"/>
      <c r="CT7" s="1158"/>
      <c r="CU7" s="1158"/>
      <c r="CV7" s="1159"/>
      <c r="CW7" s="1157">
        <v>298</v>
      </c>
      <c r="CX7" s="1158"/>
      <c r="CY7" s="1158"/>
      <c r="CZ7" s="1158"/>
      <c r="DA7" s="1159"/>
      <c r="DB7" s="1157" t="s">
        <v>501</v>
      </c>
      <c r="DC7" s="1158"/>
      <c r="DD7" s="1158"/>
      <c r="DE7" s="1158"/>
      <c r="DF7" s="1159"/>
      <c r="DG7" s="1157" t="s">
        <v>501</v>
      </c>
      <c r="DH7" s="1158"/>
      <c r="DI7" s="1158"/>
      <c r="DJ7" s="1158"/>
      <c r="DK7" s="1159"/>
      <c r="DL7" s="1157" t="s">
        <v>501</v>
      </c>
      <c r="DM7" s="1158"/>
      <c r="DN7" s="1158"/>
      <c r="DO7" s="1158"/>
      <c r="DP7" s="1159"/>
      <c r="DQ7" s="1157" t="s">
        <v>501</v>
      </c>
      <c r="DR7" s="1158"/>
      <c r="DS7" s="1158"/>
      <c r="DT7" s="1158"/>
      <c r="DU7" s="1159"/>
      <c r="DV7" s="1184"/>
      <c r="DW7" s="1185"/>
      <c r="DX7" s="1185"/>
      <c r="DY7" s="1185"/>
      <c r="DZ7" s="1186"/>
      <c r="EA7" s="234"/>
    </row>
    <row r="8" spans="1:131" s="235" customFormat="1" ht="26.25" customHeight="1">
      <c r="A8" s="241">
        <v>2</v>
      </c>
      <c r="B8" s="1106" t="s">
        <v>374</v>
      </c>
      <c r="C8" s="1107"/>
      <c r="D8" s="1107"/>
      <c r="E8" s="1107"/>
      <c r="F8" s="1107"/>
      <c r="G8" s="1107"/>
      <c r="H8" s="1107"/>
      <c r="I8" s="1107"/>
      <c r="J8" s="1107"/>
      <c r="K8" s="1107"/>
      <c r="L8" s="1107"/>
      <c r="M8" s="1107"/>
      <c r="N8" s="1107"/>
      <c r="O8" s="1107"/>
      <c r="P8" s="1108"/>
      <c r="Q8" s="1112">
        <v>139</v>
      </c>
      <c r="R8" s="1113"/>
      <c r="S8" s="1113"/>
      <c r="T8" s="1113"/>
      <c r="U8" s="1113"/>
      <c r="V8" s="1113">
        <v>138</v>
      </c>
      <c r="W8" s="1113"/>
      <c r="X8" s="1113"/>
      <c r="Y8" s="1113"/>
      <c r="Z8" s="1113"/>
      <c r="AA8" s="1113">
        <v>1</v>
      </c>
      <c r="AB8" s="1113"/>
      <c r="AC8" s="1113"/>
      <c r="AD8" s="1113"/>
      <c r="AE8" s="1114"/>
      <c r="AF8" s="1088" t="s">
        <v>375</v>
      </c>
      <c r="AG8" s="1089"/>
      <c r="AH8" s="1089"/>
      <c r="AI8" s="1089"/>
      <c r="AJ8" s="1090"/>
      <c r="AK8" s="1155">
        <v>32</v>
      </c>
      <c r="AL8" s="1156"/>
      <c r="AM8" s="1156"/>
      <c r="AN8" s="1156"/>
      <c r="AO8" s="1156"/>
      <c r="AP8" s="1156" t="s">
        <v>501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584</v>
      </c>
      <c r="BT8" s="1084"/>
      <c r="BU8" s="1084"/>
      <c r="BV8" s="1084"/>
      <c r="BW8" s="1084"/>
      <c r="BX8" s="1084"/>
      <c r="BY8" s="1084"/>
      <c r="BZ8" s="1084"/>
      <c r="CA8" s="1084"/>
      <c r="CB8" s="1084"/>
      <c r="CC8" s="1084"/>
      <c r="CD8" s="1084"/>
      <c r="CE8" s="1084"/>
      <c r="CF8" s="1084"/>
      <c r="CG8" s="1085"/>
      <c r="CH8" s="1058">
        <v>158</v>
      </c>
      <c r="CI8" s="1059"/>
      <c r="CJ8" s="1059"/>
      <c r="CK8" s="1059"/>
      <c r="CL8" s="1060"/>
      <c r="CM8" s="1058">
        <v>7230</v>
      </c>
      <c r="CN8" s="1059"/>
      <c r="CO8" s="1059"/>
      <c r="CP8" s="1059"/>
      <c r="CQ8" s="1060"/>
      <c r="CR8" s="1058">
        <v>204</v>
      </c>
      <c r="CS8" s="1059"/>
      <c r="CT8" s="1059"/>
      <c r="CU8" s="1059"/>
      <c r="CV8" s="1060"/>
      <c r="CW8" s="1058" t="s">
        <v>501</v>
      </c>
      <c r="CX8" s="1059"/>
      <c r="CY8" s="1059"/>
      <c r="CZ8" s="1059"/>
      <c r="DA8" s="1060"/>
      <c r="DB8" s="1058" t="s">
        <v>501</v>
      </c>
      <c r="DC8" s="1059"/>
      <c r="DD8" s="1059"/>
      <c r="DE8" s="1059"/>
      <c r="DF8" s="1060"/>
      <c r="DG8" s="1058" t="s">
        <v>501</v>
      </c>
      <c r="DH8" s="1059"/>
      <c r="DI8" s="1059"/>
      <c r="DJ8" s="1059"/>
      <c r="DK8" s="1060"/>
      <c r="DL8" s="1058" t="s">
        <v>501</v>
      </c>
      <c r="DM8" s="1059"/>
      <c r="DN8" s="1059"/>
      <c r="DO8" s="1059"/>
      <c r="DP8" s="1060"/>
      <c r="DQ8" s="1058" t="s">
        <v>501</v>
      </c>
      <c r="DR8" s="1059"/>
      <c r="DS8" s="1059"/>
      <c r="DT8" s="1059"/>
      <c r="DU8" s="1060"/>
      <c r="DV8" s="1061"/>
      <c r="DW8" s="1062"/>
      <c r="DX8" s="1062"/>
      <c r="DY8" s="1062"/>
      <c r="DZ8" s="1063"/>
      <c r="EA8" s="234"/>
    </row>
    <row r="9" spans="1:131" s="235" customFormat="1" ht="26.25" customHeight="1">
      <c r="A9" s="241">
        <v>3</v>
      </c>
      <c r="B9" s="1106" t="s">
        <v>376</v>
      </c>
      <c r="C9" s="1107"/>
      <c r="D9" s="1107"/>
      <c r="E9" s="1107"/>
      <c r="F9" s="1107"/>
      <c r="G9" s="1107"/>
      <c r="H9" s="1107"/>
      <c r="I9" s="1107"/>
      <c r="J9" s="1107"/>
      <c r="K9" s="1107"/>
      <c r="L9" s="1107"/>
      <c r="M9" s="1107"/>
      <c r="N9" s="1107"/>
      <c r="O9" s="1107"/>
      <c r="P9" s="1108"/>
      <c r="Q9" s="1112">
        <v>80</v>
      </c>
      <c r="R9" s="1113"/>
      <c r="S9" s="1113"/>
      <c r="T9" s="1113"/>
      <c r="U9" s="1113"/>
      <c r="V9" s="1113">
        <v>80</v>
      </c>
      <c r="W9" s="1113"/>
      <c r="X9" s="1113"/>
      <c r="Y9" s="1113"/>
      <c r="Z9" s="1113"/>
      <c r="AA9" s="1113" t="s">
        <v>501</v>
      </c>
      <c r="AB9" s="1113"/>
      <c r="AC9" s="1113"/>
      <c r="AD9" s="1113"/>
      <c r="AE9" s="1114"/>
      <c r="AF9" s="1088" t="s">
        <v>377</v>
      </c>
      <c r="AG9" s="1089"/>
      <c r="AH9" s="1089"/>
      <c r="AI9" s="1089"/>
      <c r="AJ9" s="1090"/>
      <c r="AK9" s="1155" t="s">
        <v>501</v>
      </c>
      <c r="AL9" s="1156"/>
      <c r="AM9" s="1156"/>
      <c r="AN9" s="1156"/>
      <c r="AO9" s="1156"/>
      <c r="AP9" s="1156">
        <v>491</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t="s">
        <v>378</v>
      </c>
      <c r="C10" s="1107"/>
      <c r="D10" s="1107"/>
      <c r="E10" s="1107"/>
      <c r="F10" s="1107"/>
      <c r="G10" s="1107"/>
      <c r="H10" s="1107"/>
      <c r="I10" s="1107"/>
      <c r="J10" s="1107"/>
      <c r="K10" s="1107"/>
      <c r="L10" s="1107"/>
      <c r="M10" s="1107"/>
      <c r="N10" s="1107"/>
      <c r="O10" s="1107"/>
      <c r="P10" s="1108"/>
      <c r="Q10" s="1112">
        <v>33092</v>
      </c>
      <c r="R10" s="1113"/>
      <c r="S10" s="1113"/>
      <c r="T10" s="1113"/>
      <c r="U10" s="1113"/>
      <c r="V10" s="1113">
        <v>33092</v>
      </c>
      <c r="W10" s="1113"/>
      <c r="X10" s="1113"/>
      <c r="Y10" s="1113"/>
      <c r="Z10" s="1113"/>
      <c r="AA10" s="1113" t="s">
        <v>501</v>
      </c>
      <c r="AB10" s="1113"/>
      <c r="AC10" s="1113"/>
      <c r="AD10" s="1113"/>
      <c r="AE10" s="1114"/>
      <c r="AF10" s="1088" t="s">
        <v>377</v>
      </c>
      <c r="AG10" s="1089"/>
      <c r="AH10" s="1089"/>
      <c r="AI10" s="1089"/>
      <c r="AJ10" s="1090"/>
      <c r="AK10" s="1155">
        <v>20776</v>
      </c>
      <c r="AL10" s="1156"/>
      <c r="AM10" s="1156"/>
      <c r="AN10" s="1156"/>
      <c r="AO10" s="1156"/>
      <c r="AP10" s="1156" t="s">
        <v>501</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v>227982</v>
      </c>
      <c r="R23" s="1138"/>
      <c r="S23" s="1138"/>
      <c r="T23" s="1138"/>
      <c r="U23" s="1138"/>
      <c r="V23" s="1138">
        <v>223939</v>
      </c>
      <c r="W23" s="1138"/>
      <c r="X23" s="1138"/>
      <c r="Y23" s="1138"/>
      <c r="Z23" s="1138"/>
      <c r="AA23" s="1138">
        <v>4043</v>
      </c>
      <c r="AB23" s="1138"/>
      <c r="AC23" s="1138"/>
      <c r="AD23" s="1138"/>
      <c r="AE23" s="1139"/>
      <c r="AF23" s="1140">
        <v>3532</v>
      </c>
      <c r="AG23" s="1138"/>
      <c r="AH23" s="1138"/>
      <c r="AI23" s="1138"/>
      <c r="AJ23" s="1141"/>
      <c r="AK23" s="1142"/>
      <c r="AL23" s="1143"/>
      <c r="AM23" s="1143"/>
      <c r="AN23" s="1143"/>
      <c r="AO23" s="1143"/>
      <c r="AP23" s="1138">
        <v>129037</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356</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393</v>
      </c>
      <c r="C28" s="1120"/>
      <c r="D28" s="1120"/>
      <c r="E28" s="1120"/>
      <c r="F28" s="1120"/>
      <c r="G28" s="1120"/>
      <c r="H28" s="1120"/>
      <c r="I28" s="1120"/>
      <c r="J28" s="1120"/>
      <c r="K28" s="1120"/>
      <c r="L28" s="1120"/>
      <c r="M28" s="1120"/>
      <c r="N28" s="1120"/>
      <c r="O28" s="1120"/>
      <c r="P28" s="1121"/>
      <c r="Q28" s="1122">
        <v>68788</v>
      </c>
      <c r="R28" s="1123"/>
      <c r="S28" s="1123"/>
      <c r="T28" s="1123"/>
      <c r="U28" s="1123"/>
      <c r="V28" s="1123">
        <v>67578</v>
      </c>
      <c r="W28" s="1123"/>
      <c r="X28" s="1123"/>
      <c r="Y28" s="1123"/>
      <c r="Z28" s="1123"/>
      <c r="AA28" s="1123">
        <v>1210</v>
      </c>
      <c r="AB28" s="1123"/>
      <c r="AC28" s="1123"/>
      <c r="AD28" s="1123"/>
      <c r="AE28" s="1124"/>
      <c r="AF28" s="1125">
        <v>1210</v>
      </c>
      <c r="AG28" s="1123"/>
      <c r="AH28" s="1123"/>
      <c r="AI28" s="1123"/>
      <c r="AJ28" s="1126"/>
      <c r="AK28" s="1127">
        <v>6635</v>
      </c>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394</v>
      </c>
      <c r="C29" s="1107"/>
      <c r="D29" s="1107"/>
      <c r="E29" s="1107"/>
      <c r="F29" s="1107"/>
      <c r="G29" s="1107"/>
      <c r="H29" s="1107"/>
      <c r="I29" s="1107"/>
      <c r="J29" s="1107"/>
      <c r="K29" s="1107"/>
      <c r="L29" s="1107"/>
      <c r="M29" s="1107"/>
      <c r="N29" s="1107"/>
      <c r="O29" s="1107"/>
      <c r="P29" s="1108"/>
      <c r="Q29" s="1112">
        <v>40203</v>
      </c>
      <c r="R29" s="1113"/>
      <c r="S29" s="1113"/>
      <c r="T29" s="1113"/>
      <c r="U29" s="1113"/>
      <c r="V29" s="1113">
        <v>39201</v>
      </c>
      <c r="W29" s="1113"/>
      <c r="X29" s="1113"/>
      <c r="Y29" s="1113"/>
      <c r="Z29" s="1113"/>
      <c r="AA29" s="1113">
        <v>1003</v>
      </c>
      <c r="AB29" s="1113"/>
      <c r="AC29" s="1113"/>
      <c r="AD29" s="1113"/>
      <c r="AE29" s="1114"/>
      <c r="AF29" s="1088">
        <v>1003</v>
      </c>
      <c r="AG29" s="1089"/>
      <c r="AH29" s="1089"/>
      <c r="AI29" s="1089"/>
      <c r="AJ29" s="1090"/>
      <c r="AK29" s="1049">
        <v>5744</v>
      </c>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395</v>
      </c>
      <c r="C30" s="1107"/>
      <c r="D30" s="1107"/>
      <c r="E30" s="1107"/>
      <c r="F30" s="1107"/>
      <c r="G30" s="1107"/>
      <c r="H30" s="1107"/>
      <c r="I30" s="1107"/>
      <c r="J30" s="1107"/>
      <c r="K30" s="1107"/>
      <c r="L30" s="1107"/>
      <c r="M30" s="1107"/>
      <c r="N30" s="1107"/>
      <c r="O30" s="1107"/>
      <c r="P30" s="1108"/>
      <c r="Q30" s="1112">
        <v>12303</v>
      </c>
      <c r="R30" s="1113"/>
      <c r="S30" s="1113"/>
      <c r="T30" s="1113"/>
      <c r="U30" s="1113"/>
      <c r="V30" s="1113">
        <v>12286</v>
      </c>
      <c r="W30" s="1113"/>
      <c r="X30" s="1113"/>
      <c r="Y30" s="1113"/>
      <c r="Z30" s="1113"/>
      <c r="AA30" s="1113">
        <v>16</v>
      </c>
      <c r="AB30" s="1113"/>
      <c r="AC30" s="1113"/>
      <c r="AD30" s="1113"/>
      <c r="AE30" s="1114"/>
      <c r="AF30" s="1088">
        <v>16</v>
      </c>
      <c r="AG30" s="1089"/>
      <c r="AH30" s="1089"/>
      <c r="AI30" s="1089"/>
      <c r="AJ30" s="1090"/>
      <c r="AK30" s="1049">
        <v>5820</v>
      </c>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396</v>
      </c>
      <c r="C31" s="1107"/>
      <c r="D31" s="1107"/>
      <c r="E31" s="1107"/>
      <c r="F31" s="1107"/>
      <c r="G31" s="1107"/>
      <c r="H31" s="1107"/>
      <c r="I31" s="1107"/>
      <c r="J31" s="1107"/>
      <c r="K31" s="1107"/>
      <c r="L31" s="1107"/>
      <c r="M31" s="1107"/>
      <c r="N31" s="1107"/>
      <c r="O31" s="1107"/>
      <c r="P31" s="1108"/>
      <c r="Q31" s="1112">
        <v>716</v>
      </c>
      <c r="R31" s="1113"/>
      <c r="S31" s="1113"/>
      <c r="T31" s="1113"/>
      <c r="U31" s="1113"/>
      <c r="V31" s="1113">
        <v>716</v>
      </c>
      <c r="W31" s="1113"/>
      <c r="X31" s="1113"/>
      <c r="Y31" s="1113"/>
      <c r="Z31" s="1113"/>
      <c r="AA31" s="1113" t="s">
        <v>501</v>
      </c>
      <c r="AB31" s="1113"/>
      <c r="AC31" s="1113"/>
      <c r="AD31" s="1113"/>
      <c r="AE31" s="1114"/>
      <c r="AF31" s="1088" t="s">
        <v>397</v>
      </c>
      <c r="AG31" s="1089"/>
      <c r="AH31" s="1089"/>
      <c r="AI31" s="1089"/>
      <c r="AJ31" s="1090"/>
      <c r="AK31" s="1049">
        <v>314</v>
      </c>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398</v>
      </c>
      <c r="C32" s="1107"/>
      <c r="D32" s="1107"/>
      <c r="E32" s="1107"/>
      <c r="F32" s="1107"/>
      <c r="G32" s="1107"/>
      <c r="H32" s="1107"/>
      <c r="I32" s="1107"/>
      <c r="J32" s="1107"/>
      <c r="K32" s="1107"/>
      <c r="L32" s="1107"/>
      <c r="M32" s="1107"/>
      <c r="N32" s="1107"/>
      <c r="O32" s="1107"/>
      <c r="P32" s="1108"/>
      <c r="Q32" s="1112">
        <v>32554</v>
      </c>
      <c r="R32" s="1113"/>
      <c r="S32" s="1113"/>
      <c r="T32" s="1113"/>
      <c r="U32" s="1113"/>
      <c r="V32" s="1113">
        <v>32554</v>
      </c>
      <c r="W32" s="1113"/>
      <c r="X32" s="1113"/>
      <c r="Y32" s="1113"/>
      <c r="Z32" s="1113"/>
      <c r="AA32" s="1113" t="s">
        <v>501</v>
      </c>
      <c r="AB32" s="1113"/>
      <c r="AC32" s="1113"/>
      <c r="AD32" s="1113"/>
      <c r="AE32" s="1114"/>
      <c r="AF32" s="1088" t="s">
        <v>397</v>
      </c>
      <c r="AG32" s="1089"/>
      <c r="AH32" s="1089"/>
      <c r="AI32" s="1089"/>
      <c r="AJ32" s="1090"/>
      <c r="AK32" s="1049" t="s">
        <v>501</v>
      </c>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399</v>
      </c>
      <c r="C33" s="1107"/>
      <c r="D33" s="1107"/>
      <c r="E33" s="1107"/>
      <c r="F33" s="1107"/>
      <c r="G33" s="1107"/>
      <c r="H33" s="1107"/>
      <c r="I33" s="1107"/>
      <c r="J33" s="1107"/>
      <c r="K33" s="1107"/>
      <c r="L33" s="1107"/>
      <c r="M33" s="1107"/>
      <c r="N33" s="1107"/>
      <c r="O33" s="1107"/>
      <c r="P33" s="1108"/>
      <c r="Q33" s="1112">
        <v>14831</v>
      </c>
      <c r="R33" s="1113"/>
      <c r="S33" s="1113"/>
      <c r="T33" s="1113"/>
      <c r="U33" s="1113"/>
      <c r="V33" s="1113">
        <v>14695</v>
      </c>
      <c r="W33" s="1113"/>
      <c r="X33" s="1113"/>
      <c r="Y33" s="1113"/>
      <c r="Z33" s="1113"/>
      <c r="AA33" s="1113">
        <v>137</v>
      </c>
      <c r="AB33" s="1113"/>
      <c r="AC33" s="1113"/>
      <c r="AD33" s="1113"/>
      <c r="AE33" s="1114"/>
      <c r="AF33" s="1088">
        <v>137</v>
      </c>
      <c r="AG33" s="1089"/>
      <c r="AH33" s="1089"/>
      <c r="AI33" s="1089"/>
      <c r="AJ33" s="1090"/>
      <c r="AK33" s="1049">
        <v>4192</v>
      </c>
      <c r="AL33" s="1040"/>
      <c r="AM33" s="1040"/>
      <c r="AN33" s="1040"/>
      <c r="AO33" s="1040"/>
      <c r="AP33" s="1040">
        <v>68433</v>
      </c>
      <c r="AQ33" s="1040"/>
      <c r="AR33" s="1040"/>
      <c r="AS33" s="1040"/>
      <c r="AT33" s="1040"/>
      <c r="AU33" s="1040">
        <v>31342</v>
      </c>
      <c r="AV33" s="1040"/>
      <c r="AW33" s="1040"/>
      <c r="AX33" s="1040"/>
      <c r="AY33" s="1040"/>
      <c r="AZ33" s="1111" t="s">
        <v>501</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2366</v>
      </c>
      <c r="AG63" s="1028"/>
      <c r="AH63" s="1028"/>
      <c r="AI63" s="1028"/>
      <c r="AJ63" s="1099"/>
      <c r="AK63" s="1100"/>
      <c r="AL63" s="1032"/>
      <c r="AM63" s="1032"/>
      <c r="AN63" s="1032"/>
      <c r="AO63" s="1032"/>
      <c r="AP63" s="1028">
        <v>68433</v>
      </c>
      <c r="AQ63" s="1028"/>
      <c r="AR63" s="1028"/>
      <c r="AS63" s="1028"/>
      <c r="AT63" s="1028"/>
      <c r="AU63" s="1028">
        <v>31342</v>
      </c>
      <c r="AV63" s="1028"/>
      <c r="AW63" s="1028"/>
      <c r="AX63" s="1028"/>
      <c r="AY63" s="1028"/>
      <c r="AZ63" s="1094"/>
      <c r="BA63" s="1094"/>
      <c r="BB63" s="1094"/>
      <c r="BC63" s="1094"/>
      <c r="BD63" s="1094"/>
      <c r="BE63" s="1029"/>
      <c r="BF63" s="1029"/>
      <c r="BG63" s="1029"/>
      <c r="BH63" s="1029"/>
      <c r="BI63" s="1030"/>
      <c r="BJ63" s="1095" t="s">
        <v>403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410</v>
      </c>
      <c r="AL66" s="1065"/>
      <c r="AM66" s="1065"/>
      <c r="AN66" s="1065"/>
      <c r="AO66" s="1066"/>
      <c r="AP66" s="1070" t="s">
        <v>411</v>
      </c>
      <c r="AQ66" s="1071"/>
      <c r="AR66" s="1071"/>
      <c r="AS66" s="1071"/>
      <c r="AT66" s="1072"/>
      <c r="AU66" s="1070" t="s">
        <v>412</v>
      </c>
      <c r="AV66" s="1071"/>
      <c r="AW66" s="1071"/>
      <c r="AX66" s="1071"/>
      <c r="AY66" s="1072"/>
      <c r="AZ66" s="1070" t="s">
        <v>363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574</v>
      </c>
      <c r="C68" s="1055"/>
      <c r="D68" s="1055"/>
      <c r="E68" s="1055"/>
      <c r="F68" s="1055"/>
      <c r="G68" s="1055"/>
      <c r="H68" s="1055"/>
      <c r="I68" s="1055"/>
      <c r="J68" s="1055"/>
      <c r="K68" s="1055"/>
      <c r="L68" s="1055"/>
      <c r="M68" s="1055"/>
      <c r="N68" s="1055"/>
      <c r="O68" s="1055"/>
      <c r="P68" s="1056"/>
      <c r="Q68" s="1057">
        <v>345</v>
      </c>
      <c r="R68" s="1051"/>
      <c r="S68" s="1051"/>
      <c r="T68" s="1051"/>
      <c r="U68" s="1051"/>
      <c r="V68" s="1051">
        <v>331</v>
      </c>
      <c r="W68" s="1051"/>
      <c r="X68" s="1051"/>
      <c r="Y68" s="1051"/>
      <c r="Z68" s="1051"/>
      <c r="AA68" s="1051">
        <v>13</v>
      </c>
      <c r="AB68" s="1051"/>
      <c r="AC68" s="1051"/>
      <c r="AD68" s="1051"/>
      <c r="AE68" s="1051"/>
      <c r="AF68" s="1051">
        <v>13</v>
      </c>
      <c r="AG68" s="1051"/>
      <c r="AH68" s="1051"/>
      <c r="AI68" s="1051"/>
      <c r="AJ68" s="1051"/>
      <c r="AK68" s="1051" t="s">
        <v>501</v>
      </c>
      <c r="AL68" s="1051"/>
      <c r="AM68" s="1051"/>
      <c r="AN68" s="1051"/>
      <c r="AO68" s="1051"/>
      <c r="AP68" s="1051">
        <v>35</v>
      </c>
      <c r="AQ68" s="1051"/>
      <c r="AR68" s="1051"/>
      <c r="AS68" s="1051"/>
      <c r="AT68" s="1051"/>
      <c r="AU68" s="1051">
        <v>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575</v>
      </c>
      <c r="C69" s="1044"/>
      <c r="D69" s="1044"/>
      <c r="E69" s="1044"/>
      <c r="F69" s="1044"/>
      <c r="G69" s="1044"/>
      <c r="H69" s="1044"/>
      <c r="I69" s="1044"/>
      <c r="J69" s="1044"/>
      <c r="K69" s="1044"/>
      <c r="L69" s="1044"/>
      <c r="M69" s="1044"/>
      <c r="N69" s="1044"/>
      <c r="O69" s="1044"/>
      <c r="P69" s="1045"/>
      <c r="Q69" s="1046">
        <v>10508</v>
      </c>
      <c r="R69" s="1040"/>
      <c r="S69" s="1040"/>
      <c r="T69" s="1040"/>
      <c r="U69" s="1040"/>
      <c r="V69" s="1040">
        <v>9832</v>
      </c>
      <c r="W69" s="1040"/>
      <c r="X69" s="1040"/>
      <c r="Y69" s="1040"/>
      <c r="Z69" s="1040"/>
      <c r="AA69" s="1040">
        <v>675</v>
      </c>
      <c r="AB69" s="1040"/>
      <c r="AC69" s="1040"/>
      <c r="AD69" s="1040"/>
      <c r="AE69" s="1040"/>
      <c r="AF69" s="1040">
        <v>575</v>
      </c>
      <c r="AG69" s="1040"/>
      <c r="AH69" s="1040"/>
      <c r="AI69" s="1040"/>
      <c r="AJ69" s="1040"/>
      <c r="AK69" s="1040" t="s">
        <v>501</v>
      </c>
      <c r="AL69" s="1040"/>
      <c r="AM69" s="1040"/>
      <c r="AN69" s="1040"/>
      <c r="AO69" s="1040"/>
      <c r="AP69" s="1040">
        <v>3531</v>
      </c>
      <c r="AQ69" s="1040"/>
      <c r="AR69" s="1040"/>
      <c r="AS69" s="1040"/>
      <c r="AT69" s="1040"/>
      <c r="AU69" s="1040">
        <v>526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576</v>
      </c>
      <c r="C70" s="1044"/>
      <c r="D70" s="1044"/>
      <c r="E70" s="1044"/>
      <c r="F70" s="1044"/>
      <c r="G70" s="1044"/>
      <c r="H70" s="1044"/>
      <c r="I70" s="1044"/>
      <c r="J70" s="1044"/>
      <c r="K70" s="1044"/>
      <c r="L70" s="1044"/>
      <c r="M70" s="1044"/>
      <c r="N70" s="1044"/>
      <c r="O70" s="1044"/>
      <c r="P70" s="1045"/>
      <c r="Q70" s="1046">
        <v>903</v>
      </c>
      <c r="R70" s="1040"/>
      <c r="S70" s="1040"/>
      <c r="T70" s="1040"/>
      <c r="U70" s="1040"/>
      <c r="V70" s="1040">
        <v>886</v>
      </c>
      <c r="W70" s="1040"/>
      <c r="X70" s="1040"/>
      <c r="Y70" s="1040"/>
      <c r="Z70" s="1040"/>
      <c r="AA70" s="1040">
        <v>17</v>
      </c>
      <c r="AB70" s="1040"/>
      <c r="AC70" s="1040"/>
      <c r="AD70" s="1040"/>
      <c r="AE70" s="1040"/>
      <c r="AF70" s="1040">
        <v>17</v>
      </c>
      <c r="AG70" s="1040"/>
      <c r="AH70" s="1040"/>
      <c r="AI70" s="1040"/>
      <c r="AJ70" s="1040"/>
      <c r="AK70" s="1040">
        <v>24</v>
      </c>
      <c r="AL70" s="1040"/>
      <c r="AM70" s="1040"/>
      <c r="AN70" s="1040"/>
      <c r="AO70" s="1040"/>
      <c r="AP70" s="1040" t="s">
        <v>501</v>
      </c>
      <c r="AQ70" s="1040"/>
      <c r="AR70" s="1040"/>
      <c r="AS70" s="1040"/>
      <c r="AT70" s="1040"/>
      <c r="AU70" s="1040" t="s">
        <v>501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577</v>
      </c>
      <c r="C71" s="1044"/>
      <c r="D71" s="1044"/>
      <c r="E71" s="1044"/>
      <c r="F71" s="1044"/>
      <c r="G71" s="1044"/>
      <c r="H71" s="1044"/>
      <c r="I71" s="1044"/>
      <c r="J71" s="1044"/>
      <c r="K71" s="1044"/>
      <c r="L71" s="1044"/>
      <c r="M71" s="1044"/>
      <c r="N71" s="1044"/>
      <c r="O71" s="1044"/>
      <c r="P71" s="1045"/>
      <c r="Q71" s="1046">
        <v>352</v>
      </c>
      <c r="R71" s="1040"/>
      <c r="S71" s="1040"/>
      <c r="T71" s="1040"/>
      <c r="U71" s="1040"/>
      <c r="V71" s="1040">
        <v>238</v>
      </c>
      <c r="W71" s="1040"/>
      <c r="X71" s="1040"/>
      <c r="Y71" s="1040"/>
      <c r="Z71" s="1040"/>
      <c r="AA71" s="1040">
        <v>114</v>
      </c>
      <c r="AB71" s="1040"/>
      <c r="AC71" s="1040"/>
      <c r="AD71" s="1040"/>
      <c r="AE71" s="1040"/>
      <c r="AF71" s="1040">
        <v>114</v>
      </c>
      <c r="AG71" s="1040"/>
      <c r="AH71" s="1040"/>
      <c r="AI71" s="1040"/>
      <c r="AJ71" s="1040"/>
      <c r="AK71" s="1040" t="s">
        <v>501</v>
      </c>
      <c r="AL71" s="1040"/>
      <c r="AM71" s="1040"/>
      <c r="AN71" s="1040"/>
      <c r="AO71" s="1040"/>
      <c r="AP71" s="1040" t="s">
        <v>501</v>
      </c>
      <c r="AQ71" s="1040"/>
      <c r="AR71" s="1040"/>
      <c r="AS71" s="1040"/>
      <c r="AT71" s="1040"/>
      <c r="AU71" s="1040" t="s">
        <v>501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578</v>
      </c>
      <c r="C72" s="1044"/>
      <c r="D72" s="1044"/>
      <c r="E72" s="1044"/>
      <c r="F72" s="1044"/>
      <c r="G72" s="1044"/>
      <c r="H72" s="1044"/>
      <c r="I72" s="1044"/>
      <c r="J72" s="1044"/>
      <c r="K72" s="1044"/>
      <c r="L72" s="1044"/>
      <c r="M72" s="1044"/>
      <c r="N72" s="1044"/>
      <c r="O72" s="1044"/>
      <c r="P72" s="1045"/>
      <c r="Q72" s="1046">
        <v>1818</v>
      </c>
      <c r="R72" s="1040"/>
      <c r="S72" s="1040"/>
      <c r="T72" s="1040"/>
      <c r="U72" s="1040"/>
      <c r="V72" s="1040">
        <v>1673</v>
      </c>
      <c r="W72" s="1040"/>
      <c r="X72" s="1040"/>
      <c r="Y72" s="1040"/>
      <c r="Z72" s="1040"/>
      <c r="AA72" s="1040">
        <v>145</v>
      </c>
      <c r="AB72" s="1040"/>
      <c r="AC72" s="1040"/>
      <c r="AD72" s="1040"/>
      <c r="AE72" s="1040"/>
      <c r="AF72" s="1040">
        <v>145</v>
      </c>
      <c r="AG72" s="1040"/>
      <c r="AH72" s="1040"/>
      <c r="AI72" s="1040"/>
      <c r="AJ72" s="1040"/>
      <c r="AK72" s="1040">
        <v>150</v>
      </c>
      <c r="AL72" s="1040"/>
      <c r="AM72" s="1040"/>
      <c r="AN72" s="1040"/>
      <c r="AO72" s="1040"/>
      <c r="AP72" s="1040" t="s">
        <v>501</v>
      </c>
      <c r="AQ72" s="1040"/>
      <c r="AR72" s="1040"/>
      <c r="AS72" s="1040"/>
      <c r="AT72" s="1040"/>
      <c r="AU72" s="1040" t="s">
        <v>501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579</v>
      </c>
      <c r="C73" s="1044"/>
      <c r="D73" s="1044"/>
      <c r="E73" s="1044"/>
      <c r="F73" s="1044"/>
      <c r="G73" s="1044"/>
      <c r="H73" s="1044"/>
      <c r="I73" s="1044"/>
      <c r="J73" s="1044"/>
      <c r="K73" s="1044"/>
      <c r="L73" s="1044"/>
      <c r="M73" s="1044"/>
      <c r="N73" s="1044"/>
      <c r="O73" s="1044"/>
      <c r="P73" s="1045"/>
      <c r="Q73" s="1046">
        <v>27209</v>
      </c>
      <c r="R73" s="1040"/>
      <c r="S73" s="1040"/>
      <c r="T73" s="1040"/>
      <c r="U73" s="1040"/>
      <c r="V73" s="1040">
        <v>26981</v>
      </c>
      <c r="W73" s="1040"/>
      <c r="X73" s="1040"/>
      <c r="Y73" s="1040"/>
      <c r="Z73" s="1040"/>
      <c r="AA73" s="1040">
        <v>227</v>
      </c>
      <c r="AB73" s="1040"/>
      <c r="AC73" s="1040"/>
      <c r="AD73" s="1040"/>
      <c r="AE73" s="1040"/>
      <c r="AF73" s="1040">
        <v>227</v>
      </c>
      <c r="AG73" s="1040"/>
      <c r="AH73" s="1040"/>
      <c r="AI73" s="1040"/>
      <c r="AJ73" s="1040"/>
      <c r="AK73" s="1040">
        <v>271</v>
      </c>
      <c r="AL73" s="1040"/>
      <c r="AM73" s="1040"/>
      <c r="AN73" s="1040"/>
      <c r="AO73" s="1040"/>
      <c r="AP73" s="1040" t="s">
        <v>501</v>
      </c>
      <c r="AQ73" s="1040"/>
      <c r="AR73" s="1040"/>
      <c r="AS73" s="1040"/>
      <c r="AT73" s="1040"/>
      <c r="AU73" s="1040" t="s">
        <v>501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580</v>
      </c>
      <c r="C74" s="1044"/>
      <c r="D74" s="1044"/>
      <c r="E74" s="1044"/>
      <c r="F74" s="1044"/>
      <c r="G74" s="1044"/>
      <c r="H74" s="1044"/>
      <c r="I74" s="1044"/>
      <c r="J74" s="1044"/>
      <c r="K74" s="1044"/>
      <c r="L74" s="1044"/>
      <c r="M74" s="1044"/>
      <c r="N74" s="1044"/>
      <c r="O74" s="1044"/>
      <c r="P74" s="1045"/>
      <c r="Q74" s="1046">
        <v>34093</v>
      </c>
      <c r="R74" s="1040"/>
      <c r="S74" s="1040"/>
      <c r="T74" s="1040"/>
      <c r="U74" s="1040"/>
      <c r="V74" s="1040">
        <v>33219</v>
      </c>
      <c r="W74" s="1040"/>
      <c r="X74" s="1040"/>
      <c r="Y74" s="1040"/>
      <c r="Z74" s="1040"/>
      <c r="AA74" s="1040">
        <v>874</v>
      </c>
      <c r="AB74" s="1040"/>
      <c r="AC74" s="1040"/>
      <c r="AD74" s="1040"/>
      <c r="AE74" s="1040"/>
      <c r="AF74" s="1040">
        <v>874</v>
      </c>
      <c r="AG74" s="1040"/>
      <c r="AH74" s="1040"/>
      <c r="AI74" s="1040"/>
      <c r="AJ74" s="1040"/>
      <c r="AK74" s="1040">
        <v>823</v>
      </c>
      <c r="AL74" s="1040"/>
      <c r="AM74" s="1040"/>
      <c r="AN74" s="1040"/>
      <c r="AO74" s="1040"/>
      <c r="AP74" s="1040" t="s">
        <v>501</v>
      </c>
      <c r="AQ74" s="1040"/>
      <c r="AR74" s="1040"/>
      <c r="AS74" s="1040"/>
      <c r="AT74" s="1040"/>
      <c r="AU74" s="1040" t="s">
        <v>501</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581</v>
      </c>
      <c r="C75" s="1044"/>
      <c r="D75" s="1044"/>
      <c r="E75" s="1044"/>
      <c r="F75" s="1044"/>
      <c r="G75" s="1044"/>
      <c r="H75" s="1044"/>
      <c r="I75" s="1044"/>
      <c r="J75" s="1044"/>
      <c r="K75" s="1044"/>
      <c r="L75" s="1044"/>
      <c r="M75" s="1044"/>
      <c r="N75" s="1044"/>
      <c r="O75" s="1044"/>
      <c r="P75" s="1045"/>
      <c r="Q75" s="1047">
        <v>5409</v>
      </c>
      <c r="R75" s="1048"/>
      <c r="S75" s="1048"/>
      <c r="T75" s="1048"/>
      <c r="U75" s="1049"/>
      <c r="V75" s="1050">
        <v>5339</v>
      </c>
      <c r="W75" s="1048"/>
      <c r="X75" s="1048"/>
      <c r="Y75" s="1048"/>
      <c r="Z75" s="1049"/>
      <c r="AA75" s="1050">
        <v>70</v>
      </c>
      <c r="AB75" s="1048"/>
      <c r="AC75" s="1048"/>
      <c r="AD75" s="1048"/>
      <c r="AE75" s="1049"/>
      <c r="AF75" s="1050">
        <v>70</v>
      </c>
      <c r="AG75" s="1048"/>
      <c r="AH75" s="1048"/>
      <c r="AI75" s="1048"/>
      <c r="AJ75" s="1049"/>
      <c r="AK75" s="1050">
        <v>1105</v>
      </c>
      <c r="AL75" s="1048"/>
      <c r="AM75" s="1048"/>
      <c r="AN75" s="1048"/>
      <c r="AO75" s="1049"/>
      <c r="AP75" s="1050" t="s">
        <v>501</v>
      </c>
      <c r="AQ75" s="1048"/>
      <c r="AR75" s="1048"/>
      <c r="AS75" s="1048"/>
      <c r="AT75" s="1049"/>
      <c r="AU75" s="1050" t="s">
        <v>501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582</v>
      </c>
      <c r="C76" s="1044"/>
      <c r="D76" s="1044"/>
      <c r="E76" s="1044"/>
      <c r="F76" s="1044"/>
      <c r="G76" s="1044"/>
      <c r="H76" s="1044"/>
      <c r="I76" s="1044"/>
      <c r="J76" s="1044"/>
      <c r="K76" s="1044"/>
      <c r="L76" s="1044"/>
      <c r="M76" s="1044"/>
      <c r="N76" s="1044"/>
      <c r="O76" s="1044"/>
      <c r="P76" s="1045"/>
      <c r="Q76" s="1047">
        <v>1349819</v>
      </c>
      <c r="R76" s="1048"/>
      <c r="S76" s="1048"/>
      <c r="T76" s="1048"/>
      <c r="U76" s="1049"/>
      <c r="V76" s="1050">
        <v>1314493</v>
      </c>
      <c r="W76" s="1048"/>
      <c r="X76" s="1048"/>
      <c r="Y76" s="1048"/>
      <c r="Z76" s="1049"/>
      <c r="AA76" s="1050">
        <v>35326</v>
      </c>
      <c r="AB76" s="1048"/>
      <c r="AC76" s="1048"/>
      <c r="AD76" s="1048"/>
      <c r="AE76" s="1049"/>
      <c r="AF76" s="1050">
        <v>35326</v>
      </c>
      <c r="AG76" s="1048"/>
      <c r="AH76" s="1048"/>
      <c r="AI76" s="1048"/>
      <c r="AJ76" s="1049"/>
      <c r="AK76" s="1050">
        <v>9983</v>
      </c>
      <c r="AL76" s="1048"/>
      <c r="AM76" s="1048"/>
      <c r="AN76" s="1048"/>
      <c r="AO76" s="1049"/>
      <c r="AP76" s="1050" t="s">
        <v>501</v>
      </c>
      <c r="AQ76" s="1048"/>
      <c r="AR76" s="1048"/>
      <c r="AS76" s="1048"/>
      <c r="AT76" s="1049"/>
      <c r="AU76" s="1050" t="s">
        <v>501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37361</v>
      </c>
      <c r="AG88" s="1028"/>
      <c r="AH88" s="1028"/>
      <c r="AI88" s="1028"/>
      <c r="AJ88" s="1028"/>
      <c r="AK88" s="1032"/>
      <c r="AL88" s="1032"/>
      <c r="AM88" s="1032"/>
      <c r="AN88" s="1032"/>
      <c r="AO88" s="1032"/>
      <c r="AP88" s="1028">
        <v>3566</v>
      </c>
      <c r="AQ88" s="1028"/>
      <c r="AR88" s="1028"/>
      <c r="AS88" s="1028"/>
      <c r="AT88" s="1028"/>
      <c r="AU88" s="1028">
        <v>531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719</v>
      </c>
      <c r="CS102" s="1020"/>
      <c r="CT102" s="1020"/>
      <c r="CU102" s="1020"/>
      <c r="CV102" s="1021"/>
      <c r="CW102" s="1019">
        <v>298</v>
      </c>
      <c r="CX102" s="1020"/>
      <c r="CY102" s="1020"/>
      <c r="CZ102" s="1020"/>
      <c r="DA102" s="1021"/>
      <c r="DB102" s="1019" t="s">
        <v>501</v>
      </c>
      <c r="DC102" s="1020"/>
      <c r="DD102" s="1020"/>
      <c r="DE102" s="1020"/>
      <c r="DF102" s="1021"/>
      <c r="DG102" s="1019" t="s">
        <v>501</v>
      </c>
      <c r="DH102" s="1020"/>
      <c r="DI102" s="1020"/>
      <c r="DJ102" s="1020"/>
      <c r="DK102" s="1021"/>
      <c r="DL102" s="1019" t="s">
        <v>501</v>
      </c>
      <c r="DM102" s="1020"/>
      <c r="DN102" s="1020"/>
      <c r="DO102" s="1020"/>
      <c r="DP102" s="1021"/>
      <c r="DQ102" s="1019" t="s">
        <v>501</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294</v>
      </c>
      <c r="AG109" s="963"/>
      <c r="AH109" s="963"/>
      <c r="AI109" s="963"/>
      <c r="AJ109" s="964"/>
      <c r="AK109" s="965" t="s">
        <v>293</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294</v>
      </c>
      <c r="BW109" s="963"/>
      <c r="BX109" s="963"/>
      <c r="BY109" s="963"/>
      <c r="BZ109" s="964"/>
      <c r="CA109" s="965" t="s">
        <v>293</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294</v>
      </c>
      <c r="DM109" s="963"/>
      <c r="DN109" s="963"/>
      <c r="DO109" s="963"/>
      <c r="DP109" s="964"/>
      <c r="DQ109" s="965" t="s">
        <v>293</v>
      </c>
      <c r="DR109" s="963"/>
      <c r="DS109" s="963"/>
      <c r="DT109" s="963"/>
      <c r="DU109" s="964"/>
      <c r="DV109" s="965" t="s">
        <v>423</v>
      </c>
      <c r="DW109" s="963"/>
      <c r="DX109" s="963"/>
      <c r="DY109" s="963"/>
      <c r="DZ109" s="994"/>
    </row>
    <row r="110" spans="1:131" s="226" customFormat="1" ht="26.25" customHeight="1">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12705970</v>
      </c>
      <c r="AB110" s="956"/>
      <c r="AC110" s="956"/>
      <c r="AD110" s="956"/>
      <c r="AE110" s="957"/>
      <c r="AF110" s="958">
        <v>12664964</v>
      </c>
      <c r="AG110" s="956"/>
      <c r="AH110" s="956"/>
      <c r="AI110" s="956"/>
      <c r="AJ110" s="957"/>
      <c r="AK110" s="958">
        <v>12651757</v>
      </c>
      <c r="AL110" s="956"/>
      <c r="AM110" s="956"/>
      <c r="AN110" s="956"/>
      <c r="AO110" s="957"/>
      <c r="AP110" s="959">
        <v>13.3</v>
      </c>
      <c r="AQ110" s="960"/>
      <c r="AR110" s="960"/>
      <c r="AS110" s="960"/>
      <c r="AT110" s="961"/>
      <c r="AU110" s="995" t="s">
        <v>60</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129650113</v>
      </c>
      <c r="BR110" s="903"/>
      <c r="BS110" s="903"/>
      <c r="BT110" s="903"/>
      <c r="BU110" s="903"/>
      <c r="BV110" s="903">
        <v>130233796</v>
      </c>
      <c r="BW110" s="903"/>
      <c r="BX110" s="903"/>
      <c r="BY110" s="903"/>
      <c r="BZ110" s="903"/>
      <c r="CA110" s="903">
        <v>129037432</v>
      </c>
      <c r="CB110" s="903"/>
      <c r="CC110" s="903"/>
      <c r="CD110" s="903"/>
      <c r="CE110" s="903"/>
      <c r="CF110" s="927">
        <v>135.19999999999999</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2113306</v>
      </c>
      <c r="DH110" s="903"/>
      <c r="DI110" s="903"/>
      <c r="DJ110" s="903"/>
      <c r="DK110" s="903"/>
      <c r="DL110" s="903">
        <v>1957494</v>
      </c>
      <c r="DM110" s="903"/>
      <c r="DN110" s="903"/>
      <c r="DO110" s="903"/>
      <c r="DP110" s="903"/>
      <c r="DQ110" s="903">
        <v>1801573</v>
      </c>
      <c r="DR110" s="903"/>
      <c r="DS110" s="903"/>
      <c r="DT110" s="903"/>
      <c r="DU110" s="903"/>
      <c r="DV110" s="904">
        <v>1.9</v>
      </c>
      <c r="DW110" s="904"/>
      <c r="DX110" s="904"/>
      <c r="DY110" s="904"/>
      <c r="DZ110" s="905"/>
    </row>
    <row r="111" spans="1:131" s="226" customFormat="1" ht="26.25" customHeight="1">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132</v>
      </c>
      <c r="AB111" s="984"/>
      <c r="AC111" s="984"/>
      <c r="AD111" s="984"/>
      <c r="AE111" s="985"/>
      <c r="AF111" s="986" t="s">
        <v>132</v>
      </c>
      <c r="AG111" s="984"/>
      <c r="AH111" s="984"/>
      <c r="AI111" s="984"/>
      <c r="AJ111" s="985"/>
      <c r="AK111" s="986" t="s">
        <v>430</v>
      </c>
      <c r="AL111" s="984"/>
      <c r="AM111" s="984"/>
      <c r="AN111" s="984"/>
      <c r="AO111" s="985"/>
      <c r="AP111" s="987" t="s">
        <v>431</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v>11376098</v>
      </c>
      <c r="BR111" s="875"/>
      <c r="BS111" s="875"/>
      <c r="BT111" s="875"/>
      <c r="BU111" s="875"/>
      <c r="BV111" s="875">
        <v>10742387</v>
      </c>
      <c r="BW111" s="875"/>
      <c r="BX111" s="875"/>
      <c r="BY111" s="875"/>
      <c r="BZ111" s="875"/>
      <c r="CA111" s="875">
        <v>9257880</v>
      </c>
      <c r="CB111" s="875"/>
      <c r="CC111" s="875"/>
      <c r="CD111" s="875"/>
      <c r="CE111" s="875"/>
      <c r="CF111" s="936">
        <v>9.6999999999999993</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6159423</v>
      </c>
      <c r="DH111" s="875"/>
      <c r="DI111" s="875"/>
      <c r="DJ111" s="875"/>
      <c r="DK111" s="875"/>
      <c r="DL111" s="875">
        <v>5382421</v>
      </c>
      <c r="DM111" s="875"/>
      <c r="DN111" s="875"/>
      <c r="DO111" s="875"/>
      <c r="DP111" s="875"/>
      <c r="DQ111" s="875">
        <v>4605022</v>
      </c>
      <c r="DR111" s="875"/>
      <c r="DS111" s="875"/>
      <c r="DT111" s="875"/>
      <c r="DU111" s="875"/>
      <c r="DV111" s="852">
        <v>4.8</v>
      </c>
      <c r="DW111" s="852"/>
      <c r="DX111" s="852"/>
      <c r="DY111" s="852"/>
      <c r="DZ111" s="853"/>
    </row>
    <row r="112" spans="1:131" s="226" customFormat="1" ht="26.25" customHeight="1">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430</v>
      </c>
      <c r="AB112" s="838"/>
      <c r="AC112" s="838"/>
      <c r="AD112" s="838"/>
      <c r="AE112" s="839"/>
      <c r="AF112" s="840" t="s">
        <v>132</v>
      </c>
      <c r="AG112" s="838"/>
      <c r="AH112" s="838"/>
      <c r="AI112" s="838"/>
      <c r="AJ112" s="839"/>
      <c r="AK112" s="840" t="s">
        <v>430</v>
      </c>
      <c r="AL112" s="838"/>
      <c r="AM112" s="838"/>
      <c r="AN112" s="838"/>
      <c r="AO112" s="839"/>
      <c r="AP112" s="885" t="s">
        <v>431</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35497541</v>
      </c>
      <c r="BR112" s="875"/>
      <c r="BS112" s="875"/>
      <c r="BT112" s="875"/>
      <c r="BU112" s="875"/>
      <c r="BV112" s="875">
        <v>33452257</v>
      </c>
      <c r="BW112" s="875"/>
      <c r="BX112" s="875"/>
      <c r="BY112" s="875"/>
      <c r="BZ112" s="875"/>
      <c r="CA112" s="875">
        <v>31720871</v>
      </c>
      <c r="CB112" s="875"/>
      <c r="CC112" s="875"/>
      <c r="CD112" s="875"/>
      <c r="CE112" s="875"/>
      <c r="CF112" s="936">
        <v>33.200000000000003</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132</v>
      </c>
      <c r="DH112" s="875"/>
      <c r="DI112" s="875"/>
      <c r="DJ112" s="875"/>
      <c r="DK112" s="875"/>
      <c r="DL112" s="875" t="s">
        <v>132</v>
      </c>
      <c r="DM112" s="875"/>
      <c r="DN112" s="875"/>
      <c r="DO112" s="875"/>
      <c r="DP112" s="875"/>
      <c r="DQ112" s="875" t="s">
        <v>430</v>
      </c>
      <c r="DR112" s="875"/>
      <c r="DS112" s="875"/>
      <c r="DT112" s="875"/>
      <c r="DU112" s="875"/>
      <c r="DV112" s="852" t="s">
        <v>132</v>
      </c>
      <c r="DW112" s="852"/>
      <c r="DX112" s="852"/>
      <c r="DY112" s="852"/>
      <c r="DZ112" s="853"/>
    </row>
    <row r="113" spans="1:130" s="226" customFormat="1" ht="26.25" customHeight="1">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4262945</v>
      </c>
      <c r="AB113" s="984"/>
      <c r="AC113" s="984"/>
      <c r="AD113" s="984"/>
      <c r="AE113" s="985"/>
      <c r="AF113" s="986">
        <v>4053386</v>
      </c>
      <c r="AG113" s="984"/>
      <c r="AH113" s="984"/>
      <c r="AI113" s="984"/>
      <c r="AJ113" s="985"/>
      <c r="AK113" s="986">
        <v>3732168</v>
      </c>
      <c r="AL113" s="984"/>
      <c r="AM113" s="984"/>
      <c r="AN113" s="984"/>
      <c r="AO113" s="985"/>
      <c r="AP113" s="987">
        <v>3.9</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1077356</v>
      </c>
      <c r="BR113" s="875"/>
      <c r="BS113" s="875"/>
      <c r="BT113" s="875"/>
      <c r="BU113" s="875"/>
      <c r="BV113" s="875">
        <v>768070</v>
      </c>
      <c r="BW113" s="875"/>
      <c r="BX113" s="875"/>
      <c r="BY113" s="875"/>
      <c r="BZ113" s="875"/>
      <c r="CA113" s="875">
        <v>531120</v>
      </c>
      <c r="CB113" s="875"/>
      <c r="CC113" s="875"/>
      <c r="CD113" s="875"/>
      <c r="CE113" s="875"/>
      <c r="CF113" s="936">
        <v>0.6</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431</v>
      </c>
      <c r="DH113" s="838"/>
      <c r="DI113" s="838"/>
      <c r="DJ113" s="838"/>
      <c r="DK113" s="839"/>
      <c r="DL113" s="840" t="s">
        <v>132</v>
      </c>
      <c r="DM113" s="838"/>
      <c r="DN113" s="838"/>
      <c r="DO113" s="838"/>
      <c r="DP113" s="839"/>
      <c r="DQ113" s="840" t="s">
        <v>430</v>
      </c>
      <c r="DR113" s="838"/>
      <c r="DS113" s="838"/>
      <c r="DT113" s="838"/>
      <c r="DU113" s="839"/>
      <c r="DV113" s="885" t="s">
        <v>430</v>
      </c>
      <c r="DW113" s="886"/>
      <c r="DX113" s="886"/>
      <c r="DY113" s="886"/>
      <c r="DZ113" s="887"/>
    </row>
    <row r="114" spans="1:130" s="226" customFormat="1" ht="26.25" customHeight="1">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466867</v>
      </c>
      <c r="AB114" s="838"/>
      <c r="AC114" s="838"/>
      <c r="AD114" s="838"/>
      <c r="AE114" s="839"/>
      <c r="AF114" s="840">
        <v>407297</v>
      </c>
      <c r="AG114" s="838"/>
      <c r="AH114" s="838"/>
      <c r="AI114" s="838"/>
      <c r="AJ114" s="839"/>
      <c r="AK114" s="840">
        <v>242907</v>
      </c>
      <c r="AL114" s="838"/>
      <c r="AM114" s="838"/>
      <c r="AN114" s="838"/>
      <c r="AO114" s="839"/>
      <c r="AP114" s="885">
        <v>0.3</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24856233</v>
      </c>
      <c r="BR114" s="875"/>
      <c r="BS114" s="875"/>
      <c r="BT114" s="875"/>
      <c r="BU114" s="875"/>
      <c r="BV114" s="875">
        <v>24055801</v>
      </c>
      <c r="BW114" s="875"/>
      <c r="BX114" s="875"/>
      <c r="BY114" s="875"/>
      <c r="BZ114" s="875"/>
      <c r="CA114" s="875">
        <v>23004313</v>
      </c>
      <c r="CB114" s="875"/>
      <c r="CC114" s="875"/>
      <c r="CD114" s="875"/>
      <c r="CE114" s="875"/>
      <c r="CF114" s="936">
        <v>24.1</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132</v>
      </c>
      <c r="DH114" s="838"/>
      <c r="DI114" s="838"/>
      <c r="DJ114" s="838"/>
      <c r="DK114" s="839"/>
      <c r="DL114" s="840" t="s">
        <v>132</v>
      </c>
      <c r="DM114" s="838"/>
      <c r="DN114" s="838"/>
      <c r="DO114" s="838"/>
      <c r="DP114" s="839"/>
      <c r="DQ114" s="840" t="s">
        <v>431</v>
      </c>
      <c r="DR114" s="838"/>
      <c r="DS114" s="838"/>
      <c r="DT114" s="838"/>
      <c r="DU114" s="839"/>
      <c r="DV114" s="885" t="s">
        <v>132</v>
      </c>
      <c r="DW114" s="886"/>
      <c r="DX114" s="886"/>
      <c r="DY114" s="886"/>
      <c r="DZ114" s="887"/>
    </row>
    <row r="115" spans="1:130" s="226" customFormat="1" ht="26.25" customHeight="1">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1056117</v>
      </c>
      <c r="AB115" s="984"/>
      <c r="AC115" s="984"/>
      <c r="AD115" s="984"/>
      <c r="AE115" s="985"/>
      <c r="AF115" s="986">
        <v>1056557</v>
      </c>
      <c r="AG115" s="984"/>
      <c r="AH115" s="984"/>
      <c r="AI115" s="984"/>
      <c r="AJ115" s="985"/>
      <c r="AK115" s="986">
        <v>1146213</v>
      </c>
      <c r="AL115" s="984"/>
      <c r="AM115" s="984"/>
      <c r="AN115" s="984"/>
      <c r="AO115" s="985"/>
      <c r="AP115" s="987">
        <v>1.2</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132</v>
      </c>
      <c r="BR115" s="875"/>
      <c r="BS115" s="875"/>
      <c r="BT115" s="875"/>
      <c r="BU115" s="875"/>
      <c r="BV115" s="875" t="s">
        <v>132</v>
      </c>
      <c r="BW115" s="875"/>
      <c r="BX115" s="875"/>
      <c r="BY115" s="875"/>
      <c r="BZ115" s="875"/>
      <c r="CA115" s="875" t="s">
        <v>132</v>
      </c>
      <c r="CB115" s="875"/>
      <c r="CC115" s="875"/>
      <c r="CD115" s="875"/>
      <c r="CE115" s="875"/>
      <c r="CF115" s="936" t="s">
        <v>132</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431</v>
      </c>
      <c r="DH115" s="838"/>
      <c r="DI115" s="838"/>
      <c r="DJ115" s="838"/>
      <c r="DK115" s="839"/>
      <c r="DL115" s="840" t="s">
        <v>132</v>
      </c>
      <c r="DM115" s="838"/>
      <c r="DN115" s="838"/>
      <c r="DO115" s="838"/>
      <c r="DP115" s="839"/>
      <c r="DQ115" s="840" t="s">
        <v>132</v>
      </c>
      <c r="DR115" s="838"/>
      <c r="DS115" s="838"/>
      <c r="DT115" s="838"/>
      <c r="DU115" s="839"/>
      <c r="DV115" s="885" t="s">
        <v>132</v>
      </c>
      <c r="DW115" s="886"/>
      <c r="DX115" s="886"/>
      <c r="DY115" s="886"/>
      <c r="DZ115" s="887"/>
    </row>
    <row r="116" spans="1:130" s="226" customFormat="1" ht="26.25" customHeight="1">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132</v>
      </c>
      <c r="AB116" s="838"/>
      <c r="AC116" s="838"/>
      <c r="AD116" s="838"/>
      <c r="AE116" s="839"/>
      <c r="AF116" s="840">
        <v>113</v>
      </c>
      <c r="AG116" s="838"/>
      <c r="AH116" s="838"/>
      <c r="AI116" s="838"/>
      <c r="AJ116" s="839"/>
      <c r="AK116" s="840" t="s">
        <v>132</v>
      </c>
      <c r="AL116" s="838"/>
      <c r="AM116" s="838"/>
      <c r="AN116" s="838"/>
      <c r="AO116" s="839"/>
      <c r="AP116" s="885" t="s">
        <v>430</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132</v>
      </c>
      <c r="BR116" s="875"/>
      <c r="BS116" s="875"/>
      <c r="BT116" s="875"/>
      <c r="BU116" s="875"/>
      <c r="BV116" s="875" t="s">
        <v>132</v>
      </c>
      <c r="BW116" s="875"/>
      <c r="BX116" s="875"/>
      <c r="BY116" s="875"/>
      <c r="BZ116" s="875"/>
      <c r="CA116" s="875" t="s">
        <v>132</v>
      </c>
      <c r="CB116" s="875"/>
      <c r="CC116" s="875"/>
      <c r="CD116" s="875"/>
      <c r="CE116" s="875"/>
      <c r="CF116" s="936" t="s">
        <v>132</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132</v>
      </c>
      <c r="DH116" s="838"/>
      <c r="DI116" s="838"/>
      <c r="DJ116" s="838"/>
      <c r="DK116" s="839"/>
      <c r="DL116" s="840">
        <v>958422</v>
      </c>
      <c r="DM116" s="838"/>
      <c r="DN116" s="838"/>
      <c r="DO116" s="838"/>
      <c r="DP116" s="839"/>
      <c r="DQ116" s="840">
        <v>866478</v>
      </c>
      <c r="DR116" s="838"/>
      <c r="DS116" s="838"/>
      <c r="DT116" s="838"/>
      <c r="DU116" s="839"/>
      <c r="DV116" s="885">
        <v>0.9</v>
      </c>
      <c r="DW116" s="886"/>
      <c r="DX116" s="886"/>
      <c r="DY116" s="886"/>
      <c r="DZ116" s="887"/>
    </row>
    <row r="117" spans="1:130" s="226" customFormat="1" ht="26.25" customHeight="1">
      <c r="A117" s="962" t="s">
        <v>174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18491899</v>
      </c>
      <c r="AB117" s="970"/>
      <c r="AC117" s="970"/>
      <c r="AD117" s="970"/>
      <c r="AE117" s="971"/>
      <c r="AF117" s="972">
        <v>18182317</v>
      </c>
      <c r="AG117" s="970"/>
      <c r="AH117" s="970"/>
      <c r="AI117" s="970"/>
      <c r="AJ117" s="971"/>
      <c r="AK117" s="972">
        <v>17773045</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132</v>
      </c>
      <c r="BR117" s="875"/>
      <c r="BS117" s="875"/>
      <c r="BT117" s="875"/>
      <c r="BU117" s="875"/>
      <c r="BV117" s="875" t="s">
        <v>430</v>
      </c>
      <c r="BW117" s="875"/>
      <c r="BX117" s="875"/>
      <c r="BY117" s="875"/>
      <c r="BZ117" s="875"/>
      <c r="CA117" s="875" t="s">
        <v>132</v>
      </c>
      <c r="CB117" s="875"/>
      <c r="CC117" s="875"/>
      <c r="CD117" s="875"/>
      <c r="CE117" s="875"/>
      <c r="CF117" s="936" t="s">
        <v>430</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132</v>
      </c>
      <c r="DH117" s="838"/>
      <c r="DI117" s="838"/>
      <c r="DJ117" s="838"/>
      <c r="DK117" s="839"/>
      <c r="DL117" s="840" t="s">
        <v>431</v>
      </c>
      <c r="DM117" s="838"/>
      <c r="DN117" s="838"/>
      <c r="DO117" s="838"/>
      <c r="DP117" s="839"/>
      <c r="DQ117" s="840" t="s">
        <v>431</v>
      </c>
      <c r="DR117" s="838"/>
      <c r="DS117" s="838"/>
      <c r="DT117" s="838"/>
      <c r="DU117" s="839"/>
      <c r="DV117" s="885" t="s">
        <v>132</v>
      </c>
      <c r="DW117" s="886"/>
      <c r="DX117" s="886"/>
      <c r="DY117" s="886"/>
      <c r="DZ117" s="887"/>
    </row>
    <row r="118" spans="1:130" s="226" customFormat="1" ht="26.25" customHeight="1">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294</v>
      </c>
      <c r="AG118" s="963"/>
      <c r="AH118" s="963"/>
      <c r="AI118" s="963"/>
      <c r="AJ118" s="964"/>
      <c r="AK118" s="965" t="s">
        <v>293</v>
      </c>
      <c r="AL118" s="963"/>
      <c r="AM118" s="963"/>
      <c r="AN118" s="963"/>
      <c r="AO118" s="964"/>
      <c r="AP118" s="966" t="s">
        <v>423</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132</v>
      </c>
      <c r="BR118" s="906"/>
      <c r="BS118" s="906"/>
      <c r="BT118" s="906"/>
      <c r="BU118" s="906"/>
      <c r="BV118" s="906" t="s">
        <v>132</v>
      </c>
      <c r="BW118" s="906"/>
      <c r="BX118" s="906"/>
      <c r="BY118" s="906"/>
      <c r="BZ118" s="906"/>
      <c r="CA118" s="906" t="s">
        <v>132</v>
      </c>
      <c r="CB118" s="906"/>
      <c r="CC118" s="906"/>
      <c r="CD118" s="906"/>
      <c r="CE118" s="906"/>
      <c r="CF118" s="936" t="s">
        <v>132</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431</v>
      </c>
      <c r="DH118" s="838"/>
      <c r="DI118" s="838"/>
      <c r="DJ118" s="838"/>
      <c r="DK118" s="839"/>
      <c r="DL118" s="840" t="s">
        <v>132</v>
      </c>
      <c r="DM118" s="838"/>
      <c r="DN118" s="838"/>
      <c r="DO118" s="838"/>
      <c r="DP118" s="839"/>
      <c r="DQ118" s="840">
        <v>194748</v>
      </c>
      <c r="DR118" s="838"/>
      <c r="DS118" s="838"/>
      <c r="DT118" s="838"/>
      <c r="DU118" s="839"/>
      <c r="DV118" s="885">
        <v>0.2</v>
      </c>
      <c r="DW118" s="886"/>
      <c r="DX118" s="886"/>
      <c r="DY118" s="886"/>
      <c r="DZ118" s="887"/>
    </row>
    <row r="119" spans="1:130" s="226" customFormat="1" ht="26.25" customHeight="1">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155701</v>
      </c>
      <c r="AB119" s="956"/>
      <c r="AC119" s="956"/>
      <c r="AD119" s="956"/>
      <c r="AE119" s="957"/>
      <c r="AF119" s="958">
        <v>155812</v>
      </c>
      <c r="AG119" s="956"/>
      <c r="AH119" s="956"/>
      <c r="AI119" s="956"/>
      <c r="AJ119" s="957"/>
      <c r="AK119" s="958">
        <v>155921</v>
      </c>
      <c r="AL119" s="956"/>
      <c r="AM119" s="956"/>
      <c r="AN119" s="956"/>
      <c r="AO119" s="957"/>
      <c r="AP119" s="959">
        <v>0.2</v>
      </c>
      <c r="AQ119" s="960"/>
      <c r="AR119" s="960"/>
      <c r="AS119" s="960"/>
      <c r="AT119" s="961"/>
      <c r="AU119" s="999"/>
      <c r="AV119" s="1000"/>
      <c r="AW119" s="1000"/>
      <c r="AX119" s="1000"/>
      <c r="AY119" s="1000"/>
      <c r="AZ119" s="257" t="s">
        <v>174</v>
      </c>
      <c r="BA119" s="257"/>
      <c r="BB119" s="257"/>
      <c r="BC119" s="257"/>
      <c r="BD119" s="257"/>
      <c r="BE119" s="257"/>
      <c r="BF119" s="257"/>
      <c r="BG119" s="257"/>
      <c r="BH119" s="257"/>
      <c r="BI119" s="257"/>
      <c r="BJ119" s="257"/>
      <c r="BK119" s="257"/>
      <c r="BL119" s="257"/>
      <c r="BM119" s="257"/>
      <c r="BN119" s="257"/>
      <c r="BO119" s="938" t="s">
        <v>455</v>
      </c>
      <c r="BP119" s="939"/>
      <c r="BQ119" s="943">
        <v>202457341</v>
      </c>
      <c r="BR119" s="906"/>
      <c r="BS119" s="906"/>
      <c r="BT119" s="906"/>
      <c r="BU119" s="906"/>
      <c r="BV119" s="906">
        <v>199252311</v>
      </c>
      <c r="BW119" s="906"/>
      <c r="BX119" s="906"/>
      <c r="BY119" s="906"/>
      <c r="BZ119" s="906"/>
      <c r="CA119" s="906">
        <v>193551616</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3103369</v>
      </c>
      <c r="DH119" s="821"/>
      <c r="DI119" s="821"/>
      <c r="DJ119" s="821"/>
      <c r="DK119" s="822"/>
      <c r="DL119" s="823">
        <v>2444050</v>
      </c>
      <c r="DM119" s="821"/>
      <c r="DN119" s="821"/>
      <c r="DO119" s="821"/>
      <c r="DP119" s="822"/>
      <c r="DQ119" s="823">
        <v>1790059</v>
      </c>
      <c r="DR119" s="821"/>
      <c r="DS119" s="821"/>
      <c r="DT119" s="821"/>
      <c r="DU119" s="822"/>
      <c r="DV119" s="909">
        <v>1.9</v>
      </c>
      <c r="DW119" s="910"/>
      <c r="DX119" s="910"/>
      <c r="DY119" s="910"/>
      <c r="DZ119" s="911"/>
    </row>
    <row r="120" spans="1:130" s="226" customFormat="1" ht="26.25" customHeight="1">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570814</v>
      </c>
      <c r="AB120" s="838"/>
      <c r="AC120" s="838"/>
      <c r="AD120" s="838"/>
      <c r="AE120" s="839"/>
      <c r="AF120" s="840">
        <v>571076</v>
      </c>
      <c r="AG120" s="838"/>
      <c r="AH120" s="838"/>
      <c r="AI120" s="838"/>
      <c r="AJ120" s="839"/>
      <c r="AK120" s="840">
        <v>571342</v>
      </c>
      <c r="AL120" s="838"/>
      <c r="AM120" s="838"/>
      <c r="AN120" s="838"/>
      <c r="AO120" s="839"/>
      <c r="AP120" s="885">
        <v>0.6</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23468077</v>
      </c>
      <c r="BR120" s="903"/>
      <c r="BS120" s="903"/>
      <c r="BT120" s="903"/>
      <c r="BU120" s="903"/>
      <c r="BV120" s="903">
        <v>26196751</v>
      </c>
      <c r="BW120" s="903"/>
      <c r="BX120" s="903"/>
      <c r="BY120" s="903"/>
      <c r="BZ120" s="903"/>
      <c r="CA120" s="903">
        <v>27171180</v>
      </c>
      <c r="CB120" s="903"/>
      <c r="CC120" s="903"/>
      <c r="CD120" s="903"/>
      <c r="CE120" s="903"/>
      <c r="CF120" s="927">
        <v>28.5</v>
      </c>
      <c r="CG120" s="928"/>
      <c r="CH120" s="928"/>
      <c r="CI120" s="928"/>
      <c r="CJ120" s="928"/>
      <c r="CK120" s="929" t="s">
        <v>459</v>
      </c>
      <c r="CL120" s="913"/>
      <c r="CM120" s="913"/>
      <c r="CN120" s="913"/>
      <c r="CO120" s="914"/>
      <c r="CP120" s="933" t="s">
        <v>460</v>
      </c>
      <c r="CQ120" s="934"/>
      <c r="CR120" s="934"/>
      <c r="CS120" s="934"/>
      <c r="CT120" s="934"/>
      <c r="CU120" s="934"/>
      <c r="CV120" s="934"/>
      <c r="CW120" s="934"/>
      <c r="CX120" s="934"/>
      <c r="CY120" s="934"/>
      <c r="CZ120" s="934"/>
      <c r="DA120" s="934"/>
      <c r="DB120" s="934"/>
      <c r="DC120" s="934"/>
      <c r="DD120" s="934"/>
      <c r="DE120" s="934"/>
      <c r="DF120" s="935"/>
      <c r="DG120" s="922">
        <v>34328259</v>
      </c>
      <c r="DH120" s="903"/>
      <c r="DI120" s="903"/>
      <c r="DJ120" s="903"/>
      <c r="DK120" s="903"/>
      <c r="DL120" s="903">
        <v>32752291</v>
      </c>
      <c r="DM120" s="903"/>
      <c r="DN120" s="903"/>
      <c r="DO120" s="903"/>
      <c r="DP120" s="903"/>
      <c r="DQ120" s="903">
        <v>31342323</v>
      </c>
      <c r="DR120" s="903"/>
      <c r="DS120" s="903"/>
      <c r="DT120" s="903"/>
      <c r="DU120" s="903"/>
      <c r="DV120" s="904">
        <v>32.799999999999997</v>
      </c>
      <c r="DW120" s="904"/>
      <c r="DX120" s="904"/>
      <c r="DY120" s="904"/>
      <c r="DZ120" s="905"/>
    </row>
    <row r="121" spans="1:130" s="226" customFormat="1" ht="26.25" customHeight="1">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132</v>
      </c>
      <c r="AB121" s="838"/>
      <c r="AC121" s="838"/>
      <c r="AD121" s="838"/>
      <c r="AE121" s="839"/>
      <c r="AF121" s="840" t="s">
        <v>132</v>
      </c>
      <c r="AG121" s="838"/>
      <c r="AH121" s="838"/>
      <c r="AI121" s="838"/>
      <c r="AJ121" s="839"/>
      <c r="AK121" s="840" t="s">
        <v>132</v>
      </c>
      <c r="AL121" s="838"/>
      <c r="AM121" s="838"/>
      <c r="AN121" s="838"/>
      <c r="AO121" s="839"/>
      <c r="AP121" s="885" t="s">
        <v>430</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v>49478894</v>
      </c>
      <c r="BR121" s="875"/>
      <c r="BS121" s="875"/>
      <c r="BT121" s="875"/>
      <c r="BU121" s="875"/>
      <c r="BV121" s="875">
        <v>46900645</v>
      </c>
      <c r="BW121" s="875"/>
      <c r="BX121" s="875"/>
      <c r="BY121" s="875"/>
      <c r="BZ121" s="875"/>
      <c r="CA121" s="875">
        <v>45140804</v>
      </c>
      <c r="CB121" s="875"/>
      <c r="CC121" s="875"/>
      <c r="CD121" s="875"/>
      <c r="CE121" s="875"/>
      <c r="CF121" s="936">
        <v>47.3</v>
      </c>
      <c r="CG121" s="937"/>
      <c r="CH121" s="937"/>
      <c r="CI121" s="937"/>
      <c r="CJ121" s="937"/>
      <c r="CK121" s="930"/>
      <c r="CL121" s="916"/>
      <c r="CM121" s="916"/>
      <c r="CN121" s="916"/>
      <c r="CO121" s="917"/>
      <c r="CP121" s="896" t="s">
        <v>553</v>
      </c>
      <c r="CQ121" s="897"/>
      <c r="CR121" s="897"/>
      <c r="CS121" s="897"/>
      <c r="CT121" s="897"/>
      <c r="CU121" s="897"/>
      <c r="CV121" s="897"/>
      <c r="CW121" s="897"/>
      <c r="CX121" s="897"/>
      <c r="CY121" s="897"/>
      <c r="CZ121" s="897"/>
      <c r="DA121" s="897"/>
      <c r="DB121" s="897"/>
      <c r="DC121" s="897"/>
      <c r="DD121" s="897"/>
      <c r="DE121" s="897"/>
      <c r="DF121" s="898"/>
      <c r="DG121" s="874">
        <v>1169282</v>
      </c>
      <c r="DH121" s="875"/>
      <c r="DI121" s="875"/>
      <c r="DJ121" s="875"/>
      <c r="DK121" s="875"/>
      <c r="DL121" s="875">
        <v>699966</v>
      </c>
      <c r="DM121" s="875"/>
      <c r="DN121" s="875"/>
      <c r="DO121" s="875"/>
      <c r="DP121" s="875"/>
      <c r="DQ121" s="875">
        <v>378548</v>
      </c>
      <c r="DR121" s="875"/>
      <c r="DS121" s="875"/>
      <c r="DT121" s="875"/>
      <c r="DU121" s="875"/>
      <c r="DV121" s="852" t="s">
        <v>554</v>
      </c>
      <c r="DW121" s="852"/>
      <c r="DX121" s="852"/>
      <c r="DY121" s="852"/>
      <c r="DZ121" s="853"/>
    </row>
    <row r="122" spans="1:130" s="226" customFormat="1" ht="26.25" customHeight="1">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132</v>
      </c>
      <c r="AB122" s="838"/>
      <c r="AC122" s="838"/>
      <c r="AD122" s="838"/>
      <c r="AE122" s="839"/>
      <c r="AF122" s="840" t="s">
        <v>132</v>
      </c>
      <c r="AG122" s="838"/>
      <c r="AH122" s="838"/>
      <c r="AI122" s="838"/>
      <c r="AJ122" s="839"/>
      <c r="AK122" s="840" t="s">
        <v>132</v>
      </c>
      <c r="AL122" s="838"/>
      <c r="AM122" s="838"/>
      <c r="AN122" s="838"/>
      <c r="AO122" s="839"/>
      <c r="AP122" s="885" t="s">
        <v>132</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129654742</v>
      </c>
      <c r="BR122" s="906"/>
      <c r="BS122" s="906"/>
      <c r="BT122" s="906"/>
      <c r="BU122" s="906"/>
      <c r="BV122" s="906">
        <v>126246477</v>
      </c>
      <c r="BW122" s="906"/>
      <c r="BX122" s="906"/>
      <c r="BY122" s="906"/>
      <c r="BZ122" s="906"/>
      <c r="CA122" s="906">
        <v>123378742</v>
      </c>
      <c r="CB122" s="906"/>
      <c r="CC122" s="906"/>
      <c r="CD122" s="906"/>
      <c r="CE122" s="906"/>
      <c r="CF122" s="907">
        <v>129.30000000000001</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132</v>
      </c>
      <c r="AB123" s="838"/>
      <c r="AC123" s="838"/>
      <c r="AD123" s="838"/>
      <c r="AE123" s="839"/>
      <c r="AF123" s="840" t="s">
        <v>132</v>
      </c>
      <c r="AG123" s="838"/>
      <c r="AH123" s="838"/>
      <c r="AI123" s="838"/>
      <c r="AJ123" s="839"/>
      <c r="AK123" s="840">
        <v>91944</v>
      </c>
      <c r="AL123" s="838"/>
      <c r="AM123" s="838"/>
      <c r="AN123" s="838"/>
      <c r="AO123" s="839"/>
      <c r="AP123" s="885">
        <v>0.1</v>
      </c>
      <c r="AQ123" s="886"/>
      <c r="AR123" s="886"/>
      <c r="AS123" s="886"/>
      <c r="AT123" s="887"/>
      <c r="AU123" s="950"/>
      <c r="AV123" s="951"/>
      <c r="AW123" s="951"/>
      <c r="AX123" s="951"/>
      <c r="AY123" s="951"/>
      <c r="AZ123" s="257" t="s">
        <v>174</v>
      </c>
      <c r="BA123" s="257"/>
      <c r="BB123" s="257"/>
      <c r="BC123" s="257"/>
      <c r="BD123" s="257"/>
      <c r="BE123" s="257"/>
      <c r="BF123" s="257"/>
      <c r="BG123" s="257"/>
      <c r="BH123" s="257"/>
      <c r="BI123" s="257"/>
      <c r="BJ123" s="257"/>
      <c r="BK123" s="257"/>
      <c r="BL123" s="257"/>
      <c r="BM123" s="257"/>
      <c r="BN123" s="257"/>
      <c r="BO123" s="938" t="s">
        <v>464</v>
      </c>
      <c r="BP123" s="939"/>
      <c r="BQ123" s="893">
        <v>202601713</v>
      </c>
      <c r="BR123" s="894"/>
      <c r="BS123" s="894"/>
      <c r="BT123" s="894"/>
      <c r="BU123" s="894"/>
      <c r="BV123" s="894">
        <v>199343873</v>
      </c>
      <c r="BW123" s="894"/>
      <c r="BX123" s="894"/>
      <c r="BY123" s="894"/>
      <c r="BZ123" s="894"/>
      <c r="CA123" s="894">
        <v>195690726</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431</v>
      </c>
      <c r="AB124" s="838"/>
      <c r="AC124" s="838"/>
      <c r="AD124" s="838"/>
      <c r="AE124" s="839"/>
      <c r="AF124" s="840" t="s">
        <v>431</v>
      </c>
      <c r="AG124" s="838"/>
      <c r="AH124" s="838"/>
      <c r="AI124" s="838"/>
      <c r="AJ124" s="839"/>
      <c r="AK124" s="840" t="s">
        <v>132</v>
      </c>
      <c r="AL124" s="838"/>
      <c r="AM124" s="838"/>
      <c r="AN124" s="838"/>
      <c r="AO124" s="839"/>
      <c r="AP124" s="885" t="s">
        <v>132</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132</v>
      </c>
      <c r="BR124" s="892"/>
      <c r="BS124" s="892"/>
      <c r="BT124" s="892"/>
      <c r="BU124" s="892"/>
      <c r="BV124" s="892" t="s">
        <v>132</v>
      </c>
      <c r="BW124" s="892"/>
      <c r="BX124" s="892"/>
      <c r="BY124" s="892"/>
      <c r="BZ124" s="892"/>
      <c r="CA124" s="892" t="s">
        <v>132</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t="s">
        <v>501</v>
      </c>
      <c r="DH124" s="821"/>
      <c r="DI124" s="821"/>
      <c r="DJ124" s="821"/>
      <c r="DK124" s="822"/>
      <c r="DL124" s="823" t="s">
        <v>501</v>
      </c>
      <c r="DM124" s="821"/>
      <c r="DN124" s="821"/>
      <c r="DO124" s="821"/>
      <c r="DP124" s="822"/>
      <c r="DQ124" s="823" t="s">
        <v>132</v>
      </c>
      <c r="DR124" s="821"/>
      <c r="DS124" s="821"/>
      <c r="DT124" s="821"/>
      <c r="DU124" s="822"/>
      <c r="DV124" s="909" t="s">
        <v>132</v>
      </c>
      <c r="DW124" s="910"/>
      <c r="DX124" s="910"/>
      <c r="DY124" s="910"/>
      <c r="DZ124" s="911"/>
    </row>
    <row r="125" spans="1:130" s="226" customFormat="1" ht="26.25" customHeight="1">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431</v>
      </c>
      <c r="AB125" s="838"/>
      <c r="AC125" s="838"/>
      <c r="AD125" s="838"/>
      <c r="AE125" s="839"/>
      <c r="AF125" s="840" t="s">
        <v>431</v>
      </c>
      <c r="AG125" s="838"/>
      <c r="AH125" s="838"/>
      <c r="AI125" s="838"/>
      <c r="AJ125" s="839"/>
      <c r="AK125" s="840" t="s">
        <v>431</v>
      </c>
      <c r="AL125" s="838"/>
      <c r="AM125" s="838"/>
      <c r="AN125" s="838"/>
      <c r="AO125" s="839"/>
      <c r="AP125" s="885" t="s">
        <v>431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467</v>
      </c>
      <c r="CL125" s="913"/>
      <c r="CM125" s="913"/>
      <c r="CN125" s="913"/>
      <c r="CO125" s="914"/>
      <c r="CP125" s="921" t="s">
        <v>468</v>
      </c>
      <c r="CQ125" s="866"/>
      <c r="CR125" s="866"/>
      <c r="CS125" s="866"/>
      <c r="CT125" s="866"/>
      <c r="CU125" s="866"/>
      <c r="CV125" s="866"/>
      <c r="CW125" s="866"/>
      <c r="CX125" s="866"/>
      <c r="CY125" s="866"/>
      <c r="CZ125" s="866"/>
      <c r="DA125" s="866"/>
      <c r="DB125" s="866"/>
      <c r="DC125" s="866"/>
      <c r="DD125" s="866"/>
      <c r="DE125" s="866"/>
      <c r="DF125" s="867"/>
      <c r="DG125" s="922" t="s">
        <v>431</v>
      </c>
      <c r="DH125" s="903"/>
      <c r="DI125" s="903"/>
      <c r="DJ125" s="903"/>
      <c r="DK125" s="903"/>
      <c r="DL125" s="903" t="s">
        <v>132</v>
      </c>
      <c r="DM125" s="903"/>
      <c r="DN125" s="903"/>
      <c r="DO125" s="903"/>
      <c r="DP125" s="903"/>
      <c r="DQ125" s="903" t="s">
        <v>431</v>
      </c>
      <c r="DR125" s="903"/>
      <c r="DS125" s="903"/>
      <c r="DT125" s="903"/>
      <c r="DU125" s="903"/>
      <c r="DV125" s="904" t="s">
        <v>132</v>
      </c>
      <c r="DW125" s="904"/>
      <c r="DX125" s="904"/>
      <c r="DY125" s="904"/>
      <c r="DZ125" s="905"/>
    </row>
    <row r="126" spans="1:130" s="226" customFormat="1" ht="26.25" customHeight="1" thickBot="1">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329602</v>
      </c>
      <c r="AB126" s="838"/>
      <c r="AC126" s="838"/>
      <c r="AD126" s="838"/>
      <c r="AE126" s="839"/>
      <c r="AF126" s="840">
        <v>329669</v>
      </c>
      <c r="AG126" s="838"/>
      <c r="AH126" s="838"/>
      <c r="AI126" s="838"/>
      <c r="AJ126" s="839"/>
      <c r="AK126" s="840">
        <v>327006</v>
      </c>
      <c r="AL126" s="838"/>
      <c r="AM126" s="838"/>
      <c r="AN126" s="838"/>
      <c r="AO126" s="839"/>
      <c r="AP126" s="885">
        <v>0.3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469</v>
      </c>
      <c r="CQ126" s="808"/>
      <c r="CR126" s="808"/>
      <c r="CS126" s="808"/>
      <c r="CT126" s="808"/>
      <c r="CU126" s="808"/>
      <c r="CV126" s="808"/>
      <c r="CW126" s="808"/>
      <c r="CX126" s="808"/>
      <c r="CY126" s="808"/>
      <c r="CZ126" s="808"/>
      <c r="DA126" s="808"/>
      <c r="DB126" s="808"/>
      <c r="DC126" s="808"/>
      <c r="DD126" s="808"/>
      <c r="DE126" s="808"/>
      <c r="DF126" s="809"/>
      <c r="DG126" s="874" t="s">
        <v>132</v>
      </c>
      <c r="DH126" s="875"/>
      <c r="DI126" s="875"/>
      <c r="DJ126" s="875"/>
      <c r="DK126" s="875"/>
      <c r="DL126" s="875" t="s">
        <v>431</v>
      </c>
      <c r="DM126" s="875"/>
      <c r="DN126" s="875"/>
      <c r="DO126" s="875"/>
      <c r="DP126" s="875"/>
      <c r="DQ126" s="875" t="s">
        <v>132</v>
      </c>
      <c r="DR126" s="875"/>
      <c r="DS126" s="875"/>
      <c r="DT126" s="875"/>
      <c r="DU126" s="875"/>
      <c r="DV126" s="852" t="s">
        <v>132</v>
      </c>
      <c r="DW126" s="852"/>
      <c r="DX126" s="852"/>
      <c r="DY126" s="852"/>
      <c r="DZ126" s="853"/>
    </row>
    <row r="127" spans="1:130" s="226" customFormat="1" ht="26.25" customHeight="1">
      <c r="A127" s="880"/>
      <c r="B127" s="881"/>
      <c r="C127" s="899" t="s">
        <v>470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132</v>
      </c>
      <c r="AB127" s="838"/>
      <c r="AC127" s="838"/>
      <c r="AD127" s="838"/>
      <c r="AE127" s="839"/>
      <c r="AF127" s="840" t="s">
        <v>431</v>
      </c>
      <c r="AG127" s="838"/>
      <c r="AH127" s="838"/>
      <c r="AI127" s="838"/>
      <c r="AJ127" s="839"/>
      <c r="AK127" s="840" t="s">
        <v>430</v>
      </c>
      <c r="AL127" s="838"/>
      <c r="AM127" s="838"/>
      <c r="AN127" s="838"/>
      <c r="AO127" s="839"/>
      <c r="AP127" s="885" t="s">
        <v>132</v>
      </c>
      <c r="AQ127" s="886"/>
      <c r="AR127" s="886"/>
      <c r="AS127" s="886"/>
      <c r="AT127" s="887"/>
      <c r="AU127" s="262"/>
      <c r="AV127" s="262"/>
      <c r="AW127" s="262"/>
      <c r="AX127" s="902" t="s">
        <v>471</v>
      </c>
      <c r="AY127" s="870"/>
      <c r="AZ127" s="870"/>
      <c r="BA127" s="870"/>
      <c r="BB127" s="870"/>
      <c r="BC127" s="870"/>
      <c r="BD127" s="870"/>
      <c r="BE127" s="871"/>
      <c r="BF127" s="869" t="s">
        <v>472</v>
      </c>
      <c r="BG127" s="870"/>
      <c r="BH127" s="870"/>
      <c r="BI127" s="870"/>
      <c r="BJ127" s="870"/>
      <c r="BK127" s="870"/>
      <c r="BL127" s="871"/>
      <c r="BM127" s="869" t="s">
        <v>473</v>
      </c>
      <c r="BN127" s="870"/>
      <c r="BO127" s="870"/>
      <c r="BP127" s="870"/>
      <c r="BQ127" s="870"/>
      <c r="BR127" s="870"/>
      <c r="BS127" s="871"/>
      <c r="BT127" s="869" t="s">
        <v>474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475</v>
      </c>
      <c r="CQ127" s="808"/>
      <c r="CR127" s="808"/>
      <c r="CS127" s="808"/>
      <c r="CT127" s="808"/>
      <c r="CU127" s="808"/>
      <c r="CV127" s="808"/>
      <c r="CW127" s="808"/>
      <c r="CX127" s="808"/>
      <c r="CY127" s="808"/>
      <c r="CZ127" s="808"/>
      <c r="DA127" s="808"/>
      <c r="DB127" s="808"/>
      <c r="DC127" s="808"/>
      <c r="DD127" s="808"/>
      <c r="DE127" s="808"/>
      <c r="DF127" s="809"/>
      <c r="DG127" s="874" t="s">
        <v>132</v>
      </c>
      <c r="DH127" s="875"/>
      <c r="DI127" s="875"/>
      <c r="DJ127" s="875"/>
      <c r="DK127" s="875"/>
      <c r="DL127" s="875" t="s">
        <v>430</v>
      </c>
      <c r="DM127" s="875"/>
      <c r="DN127" s="875"/>
      <c r="DO127" s="875"/>
      <c r="DP127" s="875"/>
      <c r="DQ127" s="875" t="s">
        <v>132</v>
      </c>
      <c r="DR127" s="875"/>
      <c r="DS127" s="875"/>
      <c r="DT127" s="875"/>
      <c r="DU127" s="875"/>
      <c r="DV127" s="852" t="s">
        <v>132</v>
      </c>
      <c r="DW127" s="852"/>
      <c r="DX127" s="852"/>
      <c r="DY127" s="852"/>
      <c r="DZ127" s="853"/>
    </row>
    <row r="128" spans="1:130" s="226" customFormat="1" ht="26.25" customHeight="1" thickBot="1">
      <c r="A128" s="854" t="s">
        <v>476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477</v>
      </c>
      <c r="X128" s="856"/>
      <c r="Y128" s="856"/>
      <c r="Z128" s="857"/>
      <c r="AA128" s="858">
        <v>7151889</v>
      </c>
      <c r="AB128" s="859"/>
      <c r="AC128" s="859"/>
      <c r="AD128" s="859"/>
      <c r="AE128" s="860"/>
      <c r="AF128" s="861">
        <v>6671195</v>
      </c>
      <c r="AG128" s="859"/>
      <c r="AH128" s="859"/>
      <c r="AI128" s="859"/>
      <c r="AJ128" s="860"/>
      <c r="AK128" s="861">
        <v>6485845</v>
      </c>
      <c r="AL128" s="859"/>
      <c r="AM128" s="859"/>
      <c r="AN128" s="859"/>
      <c r="AO128" s="860"/>
      <c r="AP128" s="862"/>
      <c r="AQ128" s="863"/>
      <c r="AR128" s="863"/>
      <c r="AS128" s="863"/>
      <c r="AT128" s="864"/>
      <c r="AU128" s="262"/>
      <c r="AV128" s="262"/>
      <c r="AW128" s="262"/>
      <c r="AX128" s="865" t="s">
        <v>478</v>
      </c>
      <c r="AY128" s="866"/>
      <c r="AZ128" s="866"/>
      <c r="BA128" s="866"/>
      <c r="BB128" s="866"/>
      <c r="BC128" s="866"/>
      <c r="BD128" s="866"/>
      <c r="BE128" s="867"/>
      <c r="BF128" s="844" t="s">
        <v>132</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479</v>
      </c>
      <c r="CQ128" s="786"/>
      <c r="CR128" s="786"/>
      <c r="CS128" s="786"/>
      <c r="CT128" s="786"/>
      <c r="CU128" s="786"/>
      <c r="CV128" s="786"/>
      <c r="CW128" s="786"/>
      <c r="CX128" s="786"/>
      <c r="CY128" s="786"/>
      <c r="CZ128" s="786"/>
      <c r="DA128" s="786"/>
      <c r="DB128" s="786"/>
      <c r="DC128" s="786"/>
      <c r="DD128" s="786"/>
      <c r="DE128" s="786"/>
      <c r="DF128" s="787"/>
      <c r="DG128" s="848" t="s">
        <v>431</v>
      </c>
      <c r="DH128" s="849"/>
      <c r="DI128" s="849"/>
      <c r="DJ128" s="849"/>
      <c r="DK128" s="849"/>
      <c r="DL128" s="849" t="s">
        <v>431</v>
      </c>
      <c r="DM128" s="849"/>
      <c r="DN128" s="849"/>
      <c r="DO128" s="849"/>
      <c r="DP128" s="849"/>
      <c r="DQ128" s="849" t="s">
        <v>132</v>
      </c>
      <c r="DR128" s="849"/>
      <c r="DS128" s="849"/>
      <c r="DT128" s="849"/>
      <c r="DU128" s="849"/>
      <c r="DV128" s="850" t="s">
        <v>132</v>
      </c>
      <c r="DW128" s="850"/>
      <c r="DX128" s="850"/>
      <c r="DY128" s="850"/>
      <c r="DZ128" s="851"/>
    </row>
    <row r="129" spans="1:131" s="226" customFormat="1" ht="26.25" customHeight="1">
      <c r="A129" s="832" t="s">
        <v>94</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480</v>
      </c>
      <c r="X129" s="835"/>
      <c r="Y129" s="835"/>
      <c r="Z129" s="836"/>
      <c r="AA129" s="837">
        <v>107837314</v>
      </c>
      <c r="AB129" s="838"/>
      <c r="AC129" s="838"/>
      <c r="AD129" s="838"/>
      <c r="AE129" s="839"/>
      <c r="AF129" s="840">
        <v>108160487</v>
      </c>
      <c r="AG129" s="838"/>
      <c r="AH129" s="838"/>
      <c r="AI129" s="838"/>
      <c r="AJ129" s="839"/>
      <c r="AK129" s="840">
        <v>107312792</v>
      </c>
      <c r="AL129" s="838"/>
      <c r="AM129" s="838"/>
      <c r="AN129" s="838"/>
      <c r="AO129" s="839"/>
      <c r="AP129" s="841"/>
      <c r="AQ129" s="842"/>
      <c r="AR129" s="842"/>
      <c r="AS129" s="842"/>
      <c r="AT129" s="843"/>
      <c r="AU129" s="264"/>
      <c r="AV129" s="264"/>
      <c r="AW129" s="264"/>
      <c r="AX129" s="807" t="s">
        <v>481</v>
      </c>
      <c r="AY129" s="808"/>
      <c r="AZ129" s="808"/>
      <c r="BA129" s="808"/>
      <c r="BB129" s="808"/>
      <c r="BC129" s="808"/>
      <c r="BD129" s="808"/>
      <c r="BE129" s="809"/>
      <c r="BF129" s="827" t="s">
        <v>132</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483</v>
      </c>
      <c r="X130" s="835"/>
      <c r="Y130" s="835"/>
      <c r="Z130" s="836"/>
      <c r="AA130" s="837">
        <v>11792529</v>
      </c>
      <c r="AB130" s="838"/>
      <c r="AC130" s="838"/>
      <c r="AD130" s="838"/>
      <c r="AE130" s="839"/>
      <c r="AF130" s="840">
        <v>11966562</v>
      </c>
      <c r="AG130" s="838"/>
      <c r="AH130" s="838"/>
      <c r="AI130" s="838"/>
      <c r="AJ130" s="839"/>
      <c r="AK130" s="840">
        <v>11880051</v>
      </c>
      <c r="AL130" s="838"/>
      <c r="AM130" s="838"/>
      <c r="AN130" s="838"/>
      <c r="AO130" s="839"/>
      <c r="AP130" s="841"/>
      <c r="AQ130" s="842"/>
      <c r="AR130" s="842"/>
      <c r="AS130" s="842"/>
      <c r="AT130" s="843"/>
      <c r="AU130" s="264"/>
      <c r="AV130" s="264"/>
      <c r="AW130" s="264"/>
      <c r="AX130" s="807" t="s">
        <v>484</v>
      </c>
      <c r="AY130" s="808"/>
      <c r="AZ130" s="808"/>
      <c r="BA130" s="808"/>
      <c r="BB130" s="808"/>
      <c r="BC130" s="808"/>
      <c r="BD130" s="808"/>
      <c r="BE130" s="809"/>
      <c r="BF130" s="810">
        <v>-0.5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485</v>
      </c>
      <c r="X131" s="818"/>
      <c r="Y131" s="818"/>
      <c r="Z131" s="819"/>
      <c r="AA131" s="820">
        <v>96044785</v>
      </c>
      <c r="AB131" s="821"/>
      <c r="AC131" s="821"/>
      <c r="AD131" s="821"/>
      <c r="AE131" s="822"/>
      <c r="AF131" s="823">
        <v>96193925</v>
      </c>
      <c r="AG131" s="821"/>
      <c r="AH131" s="821"/>
      <c r="AI131" s="821"/>
      <c r="AJ131" s="822"/>
      <c r="AK131" s="823">
        <v>95432741</v>
      </c>
      <c r="AL131" s="821"/>
      <c r="AM131" s="821"/>
      <c r="AN131" s="821"/>
      <c r="AO131" s="822"/>
      <c r="AP131" s="824"/>
      <c r="AQ131" s="825"/>
      <c r="AR131" s="825"/>
      <c r="AS131" s="825"/>
      <c r="AT131" s="826"/>
      <c r="AU131" s="264"/>
      <c r="AV131" s="264"/>
      <c r="AW131" s="264"/>
      <c r="AX131" s="785" t="s">
        <v>486</v>
      </c>
      <c r="AY131" s="786"/>
      <c r="AZ131" s="786"/>
      <c r="BA131" s="786"/>
      <c r="BB131" s="786"/>
      <c r="BC131" s="786"/>
      <c r="BD131" s="786"/>
      <c r="BE131" s="787"/>
      <c r="BF131" s="788" t="s">
        <v>132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488</v>
      </c>
      <c r="W132" s="798"/>
      <c r="X132" s="798"/>
      <c r="Y132" s="798"/>
      <c r="Z132" s="799"/>
      <c r="AA132" s="800">
        <v>-0.47115415999999999</v>
      </c>
      <c r="AB132" s="801"/>
      <c r="AC132" s="801"/>
      <c r="AD132" s="801"/>
      <c r="AE132" s="802"/>
      <c r="AF132" s="803">
        <v>-0.47346040299999997</v>
      </c>
      <c r="AG132" s="801"/>
      <c r="AH132" s="801"/>
      <c r="AI132" s="801"/>
      <c r="AJ132" s="802"/>
      <c r="AK132" s="803">
        <v>-0.62122390500000002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489</v>
      </c>
      <c r="W133" s="777"/>
      <c r="X133" s="777"/>
      <c r="Y133" s="777"/>
      <c r="Z133" s="778"/>
      <c r="AA133" s="779">
        <v>-0.5</v>
      </c>
      <c r="AB133" s="780"/>
      <c r="AC133" s="780"/>
      <c r="AD133" s="780"/>
      <c r="AE133" s="781"/>
      <c r="AF133" s="779">
        <v>-0.6</v>
      </c>
      <c r="AG133" s="780"/>
      <c r="AH133" s="780"/>
      <c r="AI133" s="780"/>
      <c r="AJ133" s="781"/>
      <c r="AK133" s="779">
        <v>-0.5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y4xr4k6/BH5Ef5aFCvSbhLRTkMfFg4ZuqICWQHytjbro0OjMePOhOH7STrp4oM5kP7QtwKcJMkEfKgBCnuzF/Q==" saltValue="b6wbzofcKg3D2XlSDeBc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555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mweN0nuCKH1j0xkPApOxJUU6peBCZV4Au4pfYu3BWH1vbsov7OgccwFWRLTaryK+N8jhnzyve4UGRlux6xyWw==" saltValue="47+UyI418Q8iOaMMr0Wv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mVYKrdY5HWsjXfq5AqYh3siBTsGQndITT7H90OwcN0Tm59EZuzSkbtKBi62E8/uh4Fad68o5s+nNarG9JtfuA==" saltValue="rgcEAjo54YiOKh9fbKxVyg=="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497</v>
      </c>
      <c r="AL9" s="1193"/>
      <c r="AM9" s="1193"/>
      <c r="AN9" s="1194"/>
      <c r="AO9" s="292">
        <v>27614345</v>
      </c>
      <c r="AP9" s="292">
        <v>49033</v>
      </c>
      <c r="AQ9" s="293">
        <v>57800</v>
      </c>
      <c r="AR9" s="294">
        <v>-15.2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498</v>
      </c>
      <c r="AL10" s="1193"/>
      <c r="AM10" s="1193"/>
      <c r="AN10" s="1194"/>
      <c r="AO10" s="295">
        <v>973250</v>
      </c>
      <c r="AP10" s="295">
        <v>1728</v>
      </c>
      <c r="AQ10" s="296">
        <v>2573</v>
      </c>
      <c r="AR10" s="297">
        <v>-32.799999999999997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499</v>
      </c>
      <c r="AL11" s="1193"/>
      <c r="AM11" s="1193"/>
      <c r="AN11" s="1194"/>
      <c r="AO11" s="295">
        <v>136221</v>
      </c>
      <c r="AP11" s="295">
        <v>242</v>
      </c>
      <c r="AQ11" s="296">
        <v>1586</v>
      </c>
      <c r="AR11" s="297">
        <v>-84.7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500</v>
      </c>
      <c r="AL12" s="1193"/>
      <c r="AM12" s="1193"/>
      <c r="AN12" s="1194"/>
      <c r="AO12" s="295" t="s">
        <v>501</v>
      </c>
      <c r="AP12" s="295" t="s">
        <v>501</v>
      </c>
      <c r="AQ12" s="296">
        <v>532</v>
      </c>
      <c r="AR12" s="297" t="s">
        <v>501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501</v>
      </c>
      <c r="AP13" s="295" t="s">
        <v>501</v>
      </c>
      <c r="AQ13" s="296">
        <v>18</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v>1458867</v>
      </c>
      <c r="AP14" s="295">
        <v>2590</v>
      </c>
      <c r="AQ14" s="296">
        <v>1833</v>
      </c>
      <c r="AR14" s="297">
        <v>41.3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v>787668</v>
      </c>
      <c r="AP15" s="295">
        <v>1399</v>
      </c>
      <c r="AQ15" s="296">
        <v>1281</v>
      </c>
      <c r="AR15" s="297">
        <v>9.1999999999999993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-2595610</v>
      </c>
      <c r="AP16" s="295">
        <v>-4609</v>
      </c>
      <c r="AQ16" s="296">
        <v>-4437</v>
      </c>
      <c r="AR16" s="297">
        <v>3.9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174</v>
      </c>
      <c r="AL17" s="1196"/>
      <c r="AM17" s="1196"/>
      <c r="AN17" s="1197"/>
      <c r="AO17" s="295">
        <v>28374741</v>
      </c>
      <c r="AP17" s="295">
        <v>50383</v>
      </c>
      <c r="AQ17" s="296">
        <v>61185</v>
      </c>
      <c r="AR17" s="297">
        <v>-17.7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4.79</v>
      </c>
      <c r="AP21" s="308">
        <v>6.2</v>
      </c>
      <c r="AQ21" s="309">
        <v>-1.41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98.7</v>
      </c>
      <c r="AP22" s="313">
        <v>100.2</v>
      </c>
      <c r="AQ22" s="314">
        <v>-1.5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556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515</v>
      </c>
      <c r="AL32" s="1204"/>
      <c r="AM32" s="1204"/>
      <c r="AN32" s="1205"/>
      <c r="AO32" s="322">
        <v>12651757</v>
      </c>
      <c r="AP32" s="322">
        <v>22465</v>
      </c>
      <c r="AQ32" s="323">
        <v>37891</v>
      </c>
      <c r="AR32" s="324">
        <v>-40.700000000000003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516</v>
      </c>
      <c r="AL33" s="1204"/>
      <c r="AM33" s="1204"/>
      <c r="AN33" s="1205"/>
      <c r="AO33" s="322" t="s">
        <v>501</v>
      </c>
      <c r="AP33" s="322" t="s">
        <v>501</v>
      </c>
      <c r="AQ33" s="323">
        <v>3</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517</v>
      </c>
      <c r="AL34" s="1204"/>
      <c r="AM34" s="1204"/>
      <c r="AN34" s="1205"/>
      <c r="AO34" s="322" t="s">
        <v>501</v>
      </c>
      <c r="AP34" s="322" t="s">
        <v>501</v>
      </c>
      <c r="AQ34" s="323">
        <v>103</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557</v>
      </c>
      <c r="AL35" s="1204"/>
      <c r="AM35" s="1204"/>
      <c r="AN35" s="1205"/>
      <c r="AO35" s="322">
        <v>3732168</v>
      </c>
      <c r="AP35" s="322">
        <v>6627</v>
      </c>
      <c r="AQ35" s="323">
        <v>9138</v>
      </c>
      <c r="AR35" s="324">
        <v>-27.5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558</v>
      </c>
      <c r="AL36" s="1204"/>
      <c r="AM36" s="1204"/>
      <c r="AN36" s="1205"/>
      <c r="AO36" s="322">
        <v>242907</v>
      </c>
      <c r="AP36" s="322">
        <v>431</v>
      </c>
      <c r="AQ36" s="323">
        <v>348</v>
      </c>
      <c r="AR36" s="324">
        <v>23.9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559</v>
      </c>
      <c r="AL37" s="1204"/>
      <c r="AM37" s="1204"/>
      <c r="AN37" s="1205"/>
      <c r="AO37" s="322">
        <v>1146213</v>
      </c>
      <c r="AP37" s="322">
        <v>2035</v>
      </c>
      <c r="AQ37" s="323">
        <v>851</v>
      </c>
      <c r="AR37" s="324">
        <v>139.1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t="s">
        <v>501</v>
      </c>
      <c r="AP38" s="325" t="s">
        <v>501</v>
      </c>
      <c r="AQ38" s="326">
        <v>1</v>
      </c>
      <c r="AR38" s="314" t="s">
        <v>501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v>-6485845</v>
      </c>
      <c r="AP39" s="322">
        <v>-11517</v>
      </c>
      <c r="AQ39" s="323">
        <v>-8418</v>
      </c>
      <c r="AR39" s="324">
        <v>36.799999999999997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-11880051</v>
      </c>
      <c r="AP40" s="322">
        <v>-21095</v>
      </c>
      <c r="AQ40" s="323">
        <v>-29250</v>
      </c>
      <c r="AR40" s="324">
        <v>-27.9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288</v>
      </c>
      <c r="AL41" s="1210"/>
      <c r="AM41" s="1210"/>
      <c r="AN41" s="1211"/>
      <c r="AO41" s="322">
        <v>-592851</v>
      </c>
      <c r="AP41" s="322">
        <v>-1053</v>
      </c>
      <c r="AQ41" s="323">
        <v>10666</v>
      </c>
      <c r="AR41" s="324">
        <v>-109.9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560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492</v>
      </c>
      <c r="AN49" s="1200" t="s">
        <v>523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524</v>
      </c>
      <c r="AO50" s="339" t="s">
        <v>525</v>
      </c>
      <c r="AP50" s="340" t="s">
        <v>526</v>
      </c>
      <c r="AQ50" s="341" t="s">
        <v>527</v>
      </c>
      <c r="AR50" s="342" t="s">
        <v>528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19425653</v>
      </c>
      <c r="AN51" s="344">
        <v>34474</v>
      </c>
      <c r="AO51" s="345">
        <v>17.3</v>
      </c>
      <c r="AP51" s="346">
        <v>43141</v>
      </c>
      <c r="AQ51" s="347">
        <v>9.4</v>
      </c>
      <c r="AR51" s="348">
        <v>7.9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12843000</v>
      </c>
      <c r="AN52" s="352">
        <v>22792</v>
      </c>
      <c r="AO52" s="353">
        <v>20.100000000000001</v>
      </c>
      <c r="AP52" s="354">
        <v>21887</v>
      </c>
      <c r="AQ52" s="355">
        <v>-2.4</v>
      </c>
      <c r="AR52" s="356">
        <v>22.5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18880503</v>
      </c>
      <c r="AN53" s="344">
        <v>33561</v>
      </c>
      <c r="AO53" s="345">
        <v>-2.6</v>
      </c>
      <c r="AP53" s="346">
        <v>45117</v>
      </c>
      <c r="AQ53" s="347">
        <v>4.5999999999999996</v>
      </c>
      <c r="AR53" s="348">
        <v>-7.2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13572629</v>
      </c>
      <c r="AN54" s="352">
        <v>24126</v>
      </c>
      <c r="AO54" s="353">
        <v>5.9</v>
      </c>
      <c r="AP54" s="354">
        <v>25589</v>
      </c>
      <c r="AQ54" s="355">
        <v>16.899999999999999</v>
      </c>
      <c r="AR54" s="356">
        <v>-11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16172605</v>
      </c>
      <c r="AN55" s="344">
        <v>28736</v>
      </c>
      <c r="AO55" s="345">
        <v>-14.4</v>
      </c>
      <c r="AP55" s="346">
        <v>50880</v>
      </c>
      <c r="AQ55" s="347">
        <v>12.8</v>
      </c>
      <c r="AR55" s="348">
        <v>-27.2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12090953</v>
      </c>
      <c r="AN56" s="352">
        <v>21484</v>
      </c>
      <c r="AO56" s="353">
        <v>-11</v>
      </c>
      <c r="AP56" s="354">
        <v>27819</v>
      </c>
      <c r="AQ56" s="355">
        <v>8.6999999999999993</v>
      </c>
      <c r="AR56" s="356">
        <v>-19.7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18306475</v>
      </c>
      <c r="AN57" s="344">
        <v>32503</v>
      </c>
      <c r="AO57" s="345">
        <v>13.1</v>
      </c>
      <c r="AP57" s="346">
        <v>46395</v>
      </c>
      <c r="AQ57" s="347">
        <v>-8.8000000000000007</v>
      </c>
      <c r="AR57" s="348">
        <v>21.9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14124149</v>
      </c>
      <c r="AN58" s="352">
        <v>25077</v>
      </c>
      <c r="AO58" s="353">
        <v>16.7</v>
      </c>
      <c r="AP58" s="354">
        <v>26304</v>
      </c>
      <c r="AQ58" s="355">
        <v>-5.4</v>
      </c>
      <c r="AR58" s="356">
        <v>22.1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15322604</v>
      </c>
      <c r="AN59" s="344">
        <v>27207</v>
      </c>
      <c r="AO59" s="345">
        <v>-16.3</v>
      </c>
      <c r="AP59" s="346">
        <v>48088</v>
      </c>
      <c r="AQ59" s="347">
        <v>3.6</v>
      </c>
      <c r="AR59" s="348">
        <v>-19.899999999999999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11173330</v>
      </c>
      <c r="AN60" s="352">
        <v>19840</v>
      </c>
      <c r="AO60" s="353">
        <v>-20.9</v>
      </c>
      <c r="AP60" s="354">
        <v>25183</v>
      </c>
      <c r="AQ60" s="355">
        <v>-4.3</v>
      </c>
      <c r="AR60" s="356">
        <v>-16.600000000000001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17621568</v>
      </c>
      <c r="AN61" s="359">
        <v>31296</v>
      </c>
      <c r="AO61" s="360">
        <v>-0.6</v>
      </c>
      <c r="AP61" s="361">
        <v>46724</v>
      </c>
      <c r="AQ61" s="362">
        <v>4.3</v>
      </c>
      <c r="AR61" s="348">
        <v>-4.9000000000000004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12760812</v>
      </c>
      <c r="AN62" s="352">
        <v>22664</v>
      </c>
      <c r="AO62" s="353">
        <v>2.2000000000000002</v>
      </c>
      <c r="AP62" s="354">
        <v>25356</v>
      </c>
      <c r="AQ62" s="355">
        <v>2.7</v>
      </c>
      <c r="AR62" s="356">
        <v>-0.5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hxIjNKT5gA41m2lXTOLGZP1+wPTCksM3XCuyk2kb8G01GmHUV43Br79AphB+yKvjvamz63irB9eXaU/42HlGw==" saltValue="g7X53tEqu7QapiWiF/Hd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u/wTQ17zOeOb7VE3kZLWVm8OzwbSaSkmvIU+gtcQqxzq99OGAF+k7mxviQ97IIaHbN8SszzOdfE7dtyqD4GqQ==" saltValue="yt4xXRadfPBtdf/qLA9Sl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115" zoomScaleNormal="11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MJ0OuqI2jx7rQVASXSIEsz2gPRvTQLmbLD6rHAfEMWVPpvDmBftb6mD9SzvclRyswVAS48EwmYh/rH7NQQYrg==" saltValue="d/O1Q9sXLIcFNdMyl3a+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563</v>
      </c>
    </row>
    <row r="46" spans="2:10" ht="29.25" customHeight="1" thickBot="1">
      <c r="B46" s="4" t="s">
        <v>0</v>
      </c>
      <c r="C46" s="5"/>
      <c r="D46" s="5"/>
      <c r="E46" s="6" t="s">
        <v>1</v>
      </c>
      <c r="F46" s="7" t="s">
        <v>537</v>
      </c>
      <c r="G46" s="8" t="s">
        <v>538</v>
      </c>
      <c r="H46" s="8" t="s">
        <v>539</v>
      </c>
      <c r="I46" s="8" t="s">
        <v>540</v>
      </c>
      <c r="J46" s="9" t="s">
        <v>541</v>
      </c>
    </row>
    <row r="47" spans="2:10" ht="57.75" customHeight="1">
      <c r="B47" s="10"/>
      <c r="C47" s="1212" t="s">
        <v>2</v>
      </c>
      <c r="D47" s="1212"/>
      <c r="E47" s="1213"/>
      <c r="F47" s="11">
        <v>9</v>
      </c>
      <c r="G47" s="12">
        <v>9.91</v>
      </c>
      <c r="H47" s="12">
        <v>9.59</v>
      </c>
      <c r="I47" s="12">
        <v>11.5</v>
      </c>
      <c r="J47" s="13">
        <v>10.66</v>
      </c>
    </row>
    <row r="48" spans="2:10" ht="57.75" customHeight="1">
      <c r="B48" s="14"/>
      <c r="C48" s="1214" t="s">
        <v>3</v>
      </c>
      <c r="D48" s="1214"/>
      <c r="E48" s="1215"/>
      <c r="F48" s="15">
        <v>4.49</v>
      </c>
      <c r="G48" s="16">
        <v>1.82</v>
      </c>
      <c r="H48" s="16">
        <v>3.76</v>
      </c>
      <c r="I48" s="16">
        <v>1.83</v>
      </c>
      <c r="J48" s="17">
        <v>3.29</v>
      </c>
    </row>
    <row r="49" spans="2:10" ht="57.75" customHeight="1" thickBot="1">
      <c r="B49" s="18"/>
      <c r="C49" s="1216" t="s">
        <v>4</v>
      </c>
      <c r="D49" s="1216"/>
      <c r="E49" s="1217"/>
      <c r="F49" s="19">
        <v>0.68</v>
      </c>
      <c r="G49" s="20" t="s">
        <v>542</v>
      </c>
      <c r="H49" s="20">
        <v>2.0099999999999998</v>
      </c>
      <c r="I49" s="20">
        <v>0.02</v>
      </c>
      <c r="J49" s="21">
        <v>0.52</v>
      </c>
    </row>
    <row r="50" spans="2:10" ht="13.5" customHeight="1"/>
    <row r="51" spans="2:10" ht="13.5" hidden="1" customHeight="1"/>
    <row r="52" spans="2:10" ht="13.5" hidden="1" customHeight="1"/>
    <row r="53" spans="2:10" ht="13.5" hidden="1" customHeight="1"/>
  </sheetData>
  <sheetProtection algorithmName="SHA-512" hashValue="DvC/RmPdCdLff/qjd7uCOOtyqFIQ6HaDE6usjPzj6JELwbIcLgATDSfZvEhcU45uSdFUYp8nFKgY3u41qiCndA==" saltValue="DDKjofWOEIF+S92Air8IC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福浦　悠貴</cp:lastModifiedBy>
  <cp:lastPrinted>2019-10-30T23:50:33Z</cp:lastPrinted>
  <dcterms:created xsi:type="dcterms:W3CDTF">2019-02-14T02:22:09Z</dcterms:created>
  <dcterms:modified xsi:type="dcterms:W3CDTF">2019-10-30T23:53:05Z</dcterms:modified>
</cp:coreProperties>
</file>