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001_非公開\650000_財政部\650100 財政課\決算\25 財政状況資料集（H22決算～）\R4年度決算\06　ＨＰ更新【未】\"/>
    </mc:Choice>
  </mc:AlternateContent>
  <bookViews>
    <workbookView xWindow="0" yWindow="0" windowWidth="14775" windowHeight="1275" tabRatio="927"/>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23" i="12" l="1"/>
  <c r="V23" i="12"/>
  <c r="Q23" i="12"/>
  <c r="AP23" i="12"/>
  <c r="AO34" i="10" l="1"/>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BW35" i="10"/>
  <c r="BE35" i="10"/>
  <c r="AM35" i="10"/>
  <c r="U35" i="10"/>
  <c r="C35" i="10"/>
  <c r="BW34" i="10"/>
  <c r="BE34" i="10"/>
  <c r="AM34" i="10"/>
  <c r="U34" i="10"/>
  <c r="C34" i="10"/>
  <c r="CO34" i="10" l="1"/>
  <c r="CO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<sst xmlns="http://schemas.openxmlformats.org/spreadsheetml/2006/main" count="1065" uniqueCount="609">
  <si>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</si>
  <si>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</si>
  <si>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</si>
  <si>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</si>
  <si>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</si>
  <si>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</si>
  <si>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</si>
  <si>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</si>
  <si>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</si>
  <si>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</si>
  <si>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</si>
  <si>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</si>
  <si>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</si>
  <si>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</si>
  <si>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</si>
  <si>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</si>
  <si>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</si>
  <si>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</si>
  <si>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</si>
  <si>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</si>
  <si>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</si>
  <si>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</si>
  <si>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</si>
  <si>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</si>
  <si>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</si>
  <si>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</si>
  <si>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</si>
  <si>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</si>
  <si>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</si>
  <si>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</si>
  <si>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</si>
  <si>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</si>
  <si>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</si>
  <si>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</si>
  <si>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</si>
  <si>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</si>
  <si>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</si>
  <si>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</si>
  <si>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</si>
  <si>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</si>
  <si>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</si>
  <si>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</si>
  <si>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</si>
  <si>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</si>
  <si>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</si>
  <si>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</si>
  <si>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</si>
  <si>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</si>
  <si>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</si>
  <si>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</si>
  <si>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</si>
  <si>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</si>
  <si>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</si>
  <si>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</si>
  <si>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</si>
  <si>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</si>
  <si>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</si>
  <si>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</si>
  <si>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</si>
  <si>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</si>
  <si>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</si>
  <si>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</si>
  <si>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</si>
  <si>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</si>
  <si>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</si>
  <si>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</si>
  <si>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</si>
  <si>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</si>
  <si>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</si>
  <si>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</si>
  <si>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</si>
  <si>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</si>
  <si>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</si>
  <si>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</si>
  <si>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</si>
  <si>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</si>
  <si>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</si>
  <si>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</si>
  <si>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</si>
  <si>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</si>
  <si>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</si>
  <si>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</si>
  <si>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</si>
  <si>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</si>
  <si>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</si>
  <si>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</si>
  <si>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中核市</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</si>
  <si>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</si>
  <si>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</si>
  <si>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</si>
  <si>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</si>
  <si>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</si>
  <si>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</si>
  <si>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</si>
  <si>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</si>
  <si>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</si>
  <si>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</si>
  <si>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</si>
  <si>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</si>
  <si>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八王子市</t>
    <phoneticPr fontId="5"/>
  </si>
  <si>
    <t>地方交付税種地</t>
    <rPh sb="0" eb="2">
      <t>チホウ</t>
    </rPh>
    <rPh sb="2" eb="5">
      <t>コウフゼイ</t>
    </rPh>
    <rPh sb="5" eb="6">
      <t>シュ</t>
    </rPh>
    <rPh sb="6" eb="7">
      <t>チ</t>
    </rPh>
    <phoneticPr fontId="5"/>
  </si>
  <si>
    <t>1-7</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</si>
  <si>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</si>
  <si>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</si>
  <si>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</si>
  <si>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</si>
  <si>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</si>
  <si>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</si>
  <si>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</si>
  <si>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</si>
  <si>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</si>
  <si>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</si>
  <si>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</si>
  <si>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</si>
  <si>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</si>
  <si>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</si>
  <si>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</si>
  <si>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</si>
  <si>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</si>
  <si>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</si>
  <si>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</si>
  <si>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</si>
  <si>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</si>
  <si>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</si>
  <si>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</si>
  <si>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</si>
  <si>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</si>
  <si>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</si>
  <si>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</si>
  <si>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</si>
  <si>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</si>
  <si>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</si>
  <si>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</si>
  <si>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</si>
  <si>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</si>
  <si>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</si>
  <si>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</si>
  <si>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</si>
  <si>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</si>
  <si>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</si>
  <si>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</si>
  <si>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</si>
  <si>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</si>
  <si>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</si>
  <si>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</si>
  <si>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</si>
  <si>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</si>
  <si>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</si>
  <si>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</si>
  <si>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</si>
  <si>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</si>
  <si>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</si>
  <si>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</si>
  <si>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</si>
  <si>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</si>
  <si>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</si>
  <si>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</si>
  <si>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</si>
  <si>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</si>
  <si>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</si>
  <si>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</si>
  <si>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</si>
  <si>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</si>
  <si>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</si>
  <si>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</si>
  <si>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</si>
  <si>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</si>
  <si>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</si>
  <si>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</si>
  <si>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</si>
  <si>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</si>
  <si>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</si>
  <si>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</si>
  <si>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</si>
  <si>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</si>
  <si>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</si>
  <si>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</si>
  <si>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</si>
  <si>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</si>
  <si>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</si>
  <si>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</si>
  <si>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</si>
  <si>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</si>
  <si>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</si>
  <si>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</si>
  <si>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</si>
  <si>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</si>
  <si>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</si>
  <si>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</si>
  <si>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</si>
  <si>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</si>
  <si>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</si>
  <si>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</si>
  <si>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</si>
  <si>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</si>
  <si>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</si>
  <si>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</si>
  <si>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</si>
  <si>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</si>
  <si>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</si>
  <si>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</si>
  <si>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</si>
  <si>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</si>
  <si>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</si>
  <si>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</si>
  <si>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</si>
  <si>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</si>
  <si>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</si>
  <si>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</si>
  <si>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</si>
  <si>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</si>
  <si>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</si>
  <si>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</si>
  <si>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</si>
  <si>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東京都八王子市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</si>
  <si>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</si>
  <si>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</si>
  <si>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</si>
  <si>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</si>
  <si>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</si>
  <si>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</si>
  <si>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</si>
  <si>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</si>
  <si>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</si>
  <si>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</si>
  <si>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</si>
  <si>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</si>
  <si>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</si>
  <si>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</si>
  <si>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</si>
  <si>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</si>
  <si>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</si>
  <si>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</si>
  <si>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</si>
  <si>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</si>
  <si>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</si>
  <si>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</si>
  <si>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</si>
  <si>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</si>
  <si>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</si>
  <si>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</si>
  <si>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</si>
  <si>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</si>
  <si>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</si>
  <si>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</si>
  <si>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</si>
  <si>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</si>
  <si>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</si>
  <si>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</si>
  <si>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</si>
  <si>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</si>
  <si>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</si>
  <si>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</si>
  <si>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</si>
  <si>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</si>
  <si>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</si>
  <si>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</si>
  <si>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</si>
  <si>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</si>
  <si>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</si>
  <si>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</si>
  <si>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</si>
  <si>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</si>
  <si>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</si>
  <si>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</si>
  <si>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</si>
  <si>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</si>
  <si>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</si>
  <si>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</si>
  <si>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</si>
  <si>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</si>
  <si>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</si>
  <si>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</si>
  <si>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</si>
  <si>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</si>
  <si>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</si>
  <si>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</si>
  <si>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</si>
  <si>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</si>
  <si>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</si>
  <si>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</si>
  <si>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</si>
  <si>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</si>
  <si>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</si>
  <si>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</si>
  <si>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</si>
  <si>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</si>
  <si>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</si>
  <si>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</si>
  <si>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</si>
  <si>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</si>
  <si>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</si>
  <si>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</si>
  <si>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</si>
  <si>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</si>
  <si>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</si>
  <si>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</si>
  <si>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</si>
  <si>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</si>
  <si>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</si>
  <si>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</si>
  <si>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</si>
  <si>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</si>
  <si>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</si>
  <si>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</si>
  <si>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</si>
  <si>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</si>
  <si>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</si>
  <si>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</si>
  <si>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</si>
  <si>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</si>
  <si>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</si>
  <si>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</si>
  <si>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</si>
  <si>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</si>
  <si>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</si>
  <si>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</si>
  <si>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</si>
  <si>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</si>
  <si>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</si>
  <si>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</si>
  <si>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</si>
  <si>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</si>
  <si>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</si>
  <si>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</si>
  <si>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</si>
  <si>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</si>
  <si>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</si>
  <si>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</si>
  <si>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</si>
  <si>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</si>
  <si>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</si>
  <si>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</si>
  <si>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</si>
  <si>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</si>
  <si>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</si>
  <si>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</si>
  <si>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駐車場整備</t>
    <phoneticPr fontId="5"/>
  </si>
  <si>
    <t>加入世帯数(世帯)</t>
  </si>
  <si>
    <t>　繰出金</t>
    <phoneticPr fontId="5"/>
  </si>
  <si>
    <t>　うち減収補塡債(特例分)</t>
    <rPh sb="4" eb="5">
      <t>シュウ</t>
    </rPh>
    <rPh sb="9" eb="10">
      <t>トク</t>
    </rPh>
    <rPh sb="10" eb="11">
      <t>レイ</t>
    </rPh>
    <rPh sb="11" eb="12">
      <t>ブン</t>
    </rPh>
    <phoneticPr fontId="16"/>
  </si>
  <si>
    <t>介護サービス</t>
    <phoneticPr fontId="5"/>
  </si>
  <si>
    <t>被保険者数(人)</t>
  </si>
  <si>
    <t>　積立金</t>
    <phoneticPr fontId="5"/>
  </si>
  <si>
    <t>　うち臨時財政対策債</t>
    <phoneticPr fontId="5"/>
  </si>
  <si>
    <t>上水道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</si>
  <si>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</si>
  <si>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</si>
  <si>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</si>
  <si>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</si>
  <si>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</si>
  <si>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</si>
  <si>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</si>
  <si>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</si>
  <si>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</si>
  <si>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</si>
  <si>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</si>
  <si>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</si>
  <si>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</si>
  <si>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</si>
  <si>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</si>
  <si>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</si>
  <si>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</si>
  <si>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</si>
  <si>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</si>
  <si>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</si>
  <si>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</si>
  <si>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</si>
  <si>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東京都八王子市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</si>
  <si>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</si>
  <si>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</si>
  <si>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</si>
  <si>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</si>
  <si>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</si>
  <si>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</si>
  <si>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</si>
  <si>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</si>
  <si>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</si>
  <si>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</si>
  <si>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</si>
  <si>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</si>
  <si>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</si>
  <si>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</si>
  <si>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</si>
  <si>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</si>
  <si>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</si>
  <si>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</si>
  <si>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</si>
  <si>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</si>
  <si>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母子・父子福祉資金特別会計</t>
    <phoneticPr fontId="5"/>
  </si>
  <si>
    <t>-</t>
    <phoneticPr fontId="5"/>
  </si>
  <si>
    <t>土地取得事業特別会計</t>
    <phoneticPr fontId="5"/>
  </si>
  <si>
    <t>借入金管理特別会計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</si>
  <si>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</si>
  <si>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</si>
  <si>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</si>
  <si>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</si>
  <si>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</si>
  <si>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</si>
  <si>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</si>
  <si>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</si>
  <si>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</si>
  <si>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</si>
  <si>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</si>
  <si>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</si>
  <si>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</si>
  <si>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</si>
  <si>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</si>
  <si>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</si>
  <si>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</si>
  <si>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駐車場事業特別会計</t>
    <phoneticPr fontId="5"/>
  </si>
  <si>
    <t>給与及び公共料金特別会計</t>
    <phoneticPr fontId="5"/>
  </si>
  <si>
    <t>-</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</si>
  <si>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</si>
  <si>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</si>
  <si>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</si>
  <si>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</si>
  <si>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</si>
  <si>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</si>
  <si>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</si>
  <si>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</si>
  <si>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</si>
  <si>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</si>
  <si>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</si>
  <si>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</si>
  <si>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</si>
  <si>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</si>
  <si>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</si>
  <si>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</si>
  <si>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</si>
  <si>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</si>
  <si>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</si>
  <si>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</si>
  <si>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</si>
  <si>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</si>
  <si>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</si>
  <si>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</si>
  <si>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</si>
  <si>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</si>
  <si>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</si>
  <si>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</si>
  <si>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</si>
  <si>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</si>
  <si>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</si>
  <si>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</si>
  <si>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</si>
  <si>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</si>
  <si>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</si>
  <si>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</si>
  <si>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</si>
  <si>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</si>
  <si>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</si>
  <si>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</si>
  <si>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</si>
  <si>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</si>
  <si>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</si>
  <si>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</si>
  <si>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</si>
  <si>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</si>
  <si>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</si>
  <si>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</si>
  <si>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</si>
  <si>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</si>
  <si>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</si>
  <si>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</si>
  <si>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</si>
  <si>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</si>
  <si>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</si>
  <si>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</si>
  <si>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</si>
  <si>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</si>
  <si>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</si>
  <si>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</si>
  <si>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</si>
  <si>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</si>
  <si>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</si>
  <si>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</si>
  <si>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</si>
  <si>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t>
    <phoneticPr fontId="5"/>
  </si>
  <si>
    <t>-</t>
    <phoneticPr fontId="5"/>
  </si>
  <si>
    <t>-</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</si>
  <si>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</si>
  <si>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</si>
  <si>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</si>
  <si>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t>
    <phoneticPr fontId="5"/>
  </si>
  <si>
    <t>(Ｆ)</t>
    <phoneticPr fontId="5"/>
  </si>
  <si>
    <t>国民健康保険事業特別会計</t>
    <phoneticPr fontId="5"/>
  </si>
  <si>
    <t>将来負担比率（(Ｅ)－(Ｆ)）／（(Ｃ)－(Ｄ)）×１００</t>
    <rPh sb="0" eb="2">
      <t>ショウライ</t>
    </rPh>
    <rPh sb="2" eb="4">
      <t>フタン</t>
    </rPh>
    <rPh sb="4" eb="6">
      <t>ヒリツ</t>
    </rPh>
    <phoneticPr fontId="5"/>
  </si>
  <si>
    <t>-</t>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</si>
  <si>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</si>
  <si>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</si>
  <si>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</si>
  <si>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</si>
  <si>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</si>
  <si>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</si>
  <si>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</si>
  <si>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</si>
  <si>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</si>
  <si>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</si>
  <si>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</si>
  <si>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</si>
  <si>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</si>
  <si>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</si>
  <si>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</si>
  <si>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</si>
  <si>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</si>
  <si>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</si>
  <si>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</si>
  <si>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</si>
  <si>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</si>
  <si>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</si>
  <si>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</si>
  <si>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</si>
  <si>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</si>
  <si>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</si>
  <si>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</si>
  <si>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</si>
  <si>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</si>
  <si>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</si>
  <si>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</si>
  <si>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</si>
  <si>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</si>
  <si>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</si>
  <si>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</si>
  <si>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</si>
  <si>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</si>
  <si>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</si>
  <si>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</si>
  <si>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</si>
  <si>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</si>
  <si>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</si>
  <si>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</si>
  <si>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</si>
  <si>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</si>
  <si>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</si>
  <si>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</si>
  <si>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</si>
  <si>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</si>
  <si>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</si>
  <si>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</si>
  <si>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</si>
  <si>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</si>
  <si>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</si>
  <si>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</si>
  <si>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</si>
  <si>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</si>
  <si>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</si>
  <si>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</si>
  <si>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</si>
  <si>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</si>
  <si>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</si>
  <si>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</si>
  <si>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</si>
  <si>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</si>
  <si>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</si>
  <si>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</si>
  <si>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</si>
  <si>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</si>
  <si>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</si>
  <si>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</si>
  <si>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</si>
  <si>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</si>
  <si>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</si>
  <si>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</si>
  <si>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</si>
  <si>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</si>
  <si>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</si>
  <si>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</si>
  <si>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</si>
  <si>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</si>
  <si>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</si>
  <si>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</si>
  <si>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</si>
  <si>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</si>
  <si>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1.76</t>
  </si>
  <si>
    <t>一般会計</t>
  </si>
  <si>
    <t>下水道事業会計</t>
  </si>
  <si>
    <t>介護保険特別会計</t>
  </si>
  <si>
    <t>国民健康保険事業特別会計</t>
  </si>
  <si>
    <t>後期高齢者医療特別会計</t>
  </si>
  <si>
    <t>駐車場事業特別会計</t>
  </si>
  <si>
    <t>母子・父子福祉資金特別会計</t>
  </si>
  <si>
    <t>土地取得事業特別会計</t>
  </si>
  <si>
    <t>その他会計（赤字）</t>
  </si>
  <si>
    <t>その他会計（黒字）</t>
  </si>
  <si>
    <t>（百万円）</t>
    <phoneticPr fontId="5"/>
  </si>
  <si>
    <t>H30</t>
    <phoneticPr fontId="5"/>
  </si>
  <si>
    <t>R01</t>
    <phoneticPr fontId="5"/>
  </si>
  <si>
    <t>R02</t>
    <phoneticPr fontId="5"/>
  </si>
  <si>
    <t>R03</t>
    <phoneticPr fontId="5"/>
  </si>
  <si>
    <t>R04</t>
    <phoneticPr fontId="5"/>
  </si>
  <si>
    <t>八王子市学園都市文化ふれあい財団</t>
    <rPh sb="0" eb="4">
      <t>ハチオウジシ</t>
    </rPh>
    <rPh sb="4" eb="8">
      <t>ガクエントシ</t>
    </rPh>
    <rPh sb="8" eb="10">
      <t>ブンカ</t>
    </rPh>
    <rPh sb="14" eb="16">
      <t>ザイダン</t>
    </rPh>
    <phoneticPr fontId="2"/>
  </si>
  <si>
    <t>八王子市まちづくり公社</t>
    <rPh sb="0" eb="4">
      <t>ハチオウジシ</t>
    </rPh>
    <rPh sb="9" eb="11">
      <t>コウシャ</t>
    </rPh>
    <phoneticPr fontId="2"/>
  </si>
  <si>
    <t>南多摩斎場組合</t>
    <rPh sb="0" eb="3">
      <t>ミナミタマ</t>
    </rPh>
    <rPh sb="3" eb="5">
      <t>サイジョウ</t>
    </rPh>
    <rPh sb="5" eb="7">
      <t>クミアイ</t>
    </rPh>
    <phoneticPr fontId="2"/>
  </si>
  <si>
    <t>東京たま広域資源循環組合</t>
    <rPh sb="0" eb="2">
      <t>トウキョウ</t>
    </rPh>
    <rPh sb="4" eb="6">
      <t>コウイキ</t>
    </rPh>
    <rPh sb="6" eb="8">
      <t>シゲン</t>
    </rPh>
    <rPh sb="8" eb="10">
      <t>ジュンカン</t>
    </rPh>
    <rPh sb="10" eb="12">
      <t>クミアイ</t>
    </rPh>
    <phoneticPr fontId="2"/>
  </si>
  <si>
    <t>東京市町村総合事務組合（一般会計）</t>
    <rPh sb="0" eb="2">
      <t>トウキョウ</t>
    </rPh>
    <rPh sb="2" eb="5">
      <t>シチョウソン</t>
    </rPh>
    <rPh sb="5" eb="7">
      <t>ソウゴウ</t>
    </rPh>
    <rPh sb="7" eb="11">
      <t>ジムクミアイ</t>
    </rPh>
    <rPh sb="12" eb="14">
      <t>イッパン</t>
    </rPh>
    <rPh sb="14" eb="16">
      <t>カイケイ</t>
    </rPh>
    <phoneticPr fontId="2"/>
  </si>
  <si>
    <t>東京市町村総合事務組合（交通災害共済事業特別会計）</t>
    <rPh sb="0" eb="2">
      <t>トウキョウ</t>
    </rPh>
    <rPh sb="2" eb="5">
      <t>シチョウソン</t>
    </rPh>
    <rPh sb="5" eb="7">
      <t>ソウゴウ</t>
    </rPh>
    <rPh sb="7" eb="11">
      <t>ジムクミアイ</t>
    </rPh>
    <rPh sb="12" eb="14">
      <t>コウツウ</t>
    </rPh>
    <rPh sb="14" eb="16">
      <t>サイガイ</t>
    </rPh>
    <rPh sb="16" eb="18">
      <t>キョウサイ</t>
    </rPh>
    <rPh sb="18" eb="20">
      <t>ジギョウ</t>
    </rPh>
    <rPh sb="20" eb="22">
      <t>トクベツ</t>
    </rPh>
    <rPh sb="22" eb="24">
      <t>カイケイ</t>
    </rPh>
    <phoneticPr fontId="2"/>
  </si>
  <si>
    <t>多摩ニュータウン環境組合</t>
    <rPh sb="0" eb="2">
      <t>タマ</t>
    </rPh>
    <rPh sb="8" eb="10">
      <t>カンキョウ</t>
    </rPh>
    <rPh sb="10" eb="12">
      <t>クミアイ</t>
    </rPh>
    <phoneticPr fontId="2"/>
  </si>
  <si>
    <t>東京都十一市競輪事業組合</t>
    <rPh sb="0" eb="3">
      <t>トウキョウト</t>
    </rPh>
    <rPh sb="3" eb="6">
      <t>ジュウイッシ</t>
    </rPh>
    <rPh sb="6" eb="8">
      <t>ケイリン</t>
    </rPh>
    <rPh sb="8" eb="10">
      <t>ジギョウ</t>
    </rPh>
    <rPh sb="10" eb="12">
      <t>クミアイ</t>
    </rPh>
    <phoneticPr fontId="2"/>
  </si>
  <si>
    <t>東京都六市競艇事業組合</t>
    <rPh sb="0" eb="3">
      <t>トウキョウト</t>
    </rPh>
    <rPh sb="3" eb="5">
      <t>ロクシ</t>
    </rPh>
    <rPh sb="5" eb="7">
      <t>キョウテイ</t>
    </rPh>
    <rPh sb="7" eb="9">
      <t>ジギョウ</t>
    </rPh>
    <rPh sb="9" eb="11">
      <t>クミアイ</t>
    </rPh>
    <phoneticPr fontId="2"/>
  </si>
  <si>
    <t>東京都後期高齢者医療広域連合（一般会計）</t>
    <rPh sb="0" eb="3">
      <t>トウキョウト</t>
    </rPh>
    <rPh sb="3" eb="5">
      <t>コウキ</t>
    </rPh>
    <rPh sb="5" eb="8">
      <t>コウレイシャ</t>
    </rPh>
    <rPh sb="8" eb="10">
      <t>イリョウ</t>
    </rPh>
    <rPh sb="10" eb="12">
      <t>コウイキ</t>
    </rPh>
    <rPh sb="12" eb="14">
      <t>レンゴウ</t>
    </rPh>
    <rPh sb="15" eb="19">
      <t>イッパンカイケイ</t>
    </rPh>
    <phoneticPr fontId="2"/>
  </si>
  <si>
    <t>東京都後期高齢者医療広域連合（後期高齢者医療特別会計）</t>
    <rPh sb="0" eb="3">
      <t>トウキョウト</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</si>
  <si>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</si>
  <si>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t>
    <phoneticPr fontId="2"/>
  </si>
  <si>
    <t>公共施設整備保全基金</t>
    <rPh sb="0" eb="10">
      <t>コウキョウシセツセイビホゼンキキン</t>
    </rPh>
    <phoneticPr fontId="5"/>
  </si>
  <si>
    <t>八王子駅周辺整備基金</t>
    <rPh sb="0" eb="4">
      <t>ハチオウジエキ</t>
    </rPh>
    <rPh sb="4" eb="6">
      <t>シュウヘン</t>
    </rPh>
    <rPh sb="6" eb="10">
      <t>セイビキキン</t>
    </rPh>
    <phoneticPr fontId="2"/>
  </si>
  <si>
    <t>高尾駅周辺整備基金</t>
    <rPh sb="0" eb="9">
      <t>タカオエキシュウヘンセイビキキン</t>
    </rPh>
    <phoneticPr fontId="2"/>
  </si>
  <si>
    <t>子ども・若者基金</t>
    <rPh sb="0" eb="1">
      <t>コ</t>
    </rPh>
    <rPh sb="4" eb="6">
      <t>ワカモノ</t>
    </rPh>
    <rPh sb="6" eb="8">
      <t>キキン</t>
    </rPh>
    <phoneticPr fontId="2"/>
  </si>
  <si>
    <t>みどりの保全基金</t>
    <rPh sb="4" eb="8">
      <t>ホゼンキキン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</si>
</sst>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46457</c:v>
                </c:pt>
                <c:pt idx="1">
                  <c:v>51849</c:v>
                </c:pt>
                <c:pt idx="2">
                  <c:v>52191</c:v>
                </c:pt>
                <c:pt idx="3">
                  <c:v>48105</c:v>
                </c:pt>
                <c:pt idx="4">
                  <c:v>47446</c:v>
                </c:pt>
              </c:numCache>
            </c:numRef>
          </c:val>
          <c:smooth val="0"/>
          <c:extLst>
            <c:ext xmlns:c16="http://schemas.microsoft.com/office/drawing/2014/chart" uri="{C3380CC4-5D6E-409C-BE32-E72D297353CC}">
              <c16:uniqueId val="{00000000-57C1-4F33-8E5B-EFC65BEB202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35408</c:v>
                </c:pt>
                <c:pt idx="1">
                  <c:v>43615</c:v>
                </c:pt>
                <c:pt idx="2">
                  <c:v>34213</c:v>
                </c:pt>
                <c:pt idx="3">
                  <c:v>56272</c:v>
                </c:pt>
                <c:pt idx="4">
                  <c:v>32876</c:v>
                </c:pt>
              </c:numCache>
            </c:numRef>
          </c:val>
          <c:smooth val="0"/>
          <c:extLst>
            <c:ext xmlns:c16="http://schemas.microsoft.com/office/drawing/2014/chart" uri="{C3380CC4-5D6E-409C-BE32-E72D297353CC}">
              <c16:uniqueId val="{00000001-57C1-4F33-8E5B-EFC65BEB202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3.46</c:v>
                </c:pt>
                <c:pt idx="1">
                  <c:v>1.49</c:v>
                </c:pt>
                <c:pt idx="2">
                  <c:v>5.58</c:v>
                </c:pt>
                <c:pt idx="3">
                  <c:v>6.52</c:v>
                </c:pt>
                <c:pt idx="4">
                  <c:v>5.31</c:v>
                </c:pt>
              </c:numCache>
            </c:numRef>
          </c:val>
          <c:extLst>
            <c:ext xmlns:c16="http://schemas.microsoft.com/office/drawing/2014/chart" uri="{C3380CC4-5D6E-409C-BE32-E72D297353CC}">
              <c16:uniqueId val="{00000000-51C2-4B1B-9235-6E895940B84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9.66</c:v>
                </c:pt>
                <c:pt idx="1">
                  <c:v>9.84</c:v>
                </c:pt>
                <c:pt idx="2">
                  <c:v>9.9</c:v>
                </c:pt>
                <c:pt idx="3">
                  <c:v>12.9</c:v>
                </c:pt>
                <c:pt idx="4">
                  <c:v>17.41</c:v>
                </c:pt>
              </c:numCache>
            </c:numRef>
          </c:val>
          <c:extLst>
            <c:ext xmlns:c16="http://schemas.microsoft.com/office/drawing/2014/chart" uri="{C3380CC4-5D6E-409C-BE32-E72D297353CC}">
              <c16:uniqueId val="{00000001-51C2-4B1B-9235-6E895940B84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1.04</c:v>
                </c:pt>
                <c:pt idx="1">
                  <c:v>-1.76</c:v>
                </c:pt>
                <c:pt idx="2">
                  <c:v>4.34</c:v>
                </c:pt>
                <c:pt idx="3">
                  <c:v>4.62</c:v>
                </c:pt>
                <c:pt idx="4">
                  <c:v>2.97</c:v>
                </c:pt>
              </c:numCache>
            </c:numRef>
          </c:val>
          <c:smooth val="0"/>
          <c:extLst>
            <c:ext xmlns:c16="http://schemas.microsoft.com/office/drawing/2014/chart" uri="{C3380CC4-5D6E-409C-BE32-E72D297353CC}">
              <c16:uniqueId val="{00000002-51C2-4B1B-9235-6E895940B84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0.14000000000000001</c:v>
                </c:pt>
                <c:pt idx="2">
                  <c:v>#N/A</c:v>
                </c:pt>
                <c:pt idx="3">
                  <c:v>0.43</c:v>
                </c:pt>
                <c:pt idx="4">
                  <c:v>#N/A</c:v>
                </c:pt>
                <c:pt idx="5">
                  <c:v>0</c:v>
                </c:pt>
                <c:pt idx="6">
                  <c:v>#N/A</c:v>
                </c:pt>
                <c:pt idx="7">
                  <c:v>0</c:v>
                </c:pt>
                <c:pt idx="8">
                  <c:v>#N/A</c:v>
                </c:pt>
                <c:pt idx="9">
                  <c:v>0</c:v>
                </c:pt>
              </c:numCache>
            </c:numRef>
          </c:val>
          <c:extLst>
            <c:ext xmlns:c16="http://schemas.microsoft.com/office/drawing/2014/chart" uri="{C3380CC4-5D6E-409C-BE32-E72D297353CC}">
              <c16:uniqueId val="{00000000-9AF1-4B86-9E95-A799B36E65E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AF1-4B86-9E95-A799B36E65E0}"/>
            </c:ext>
          </c:extLst>
        </c:ser>
        <c:ser>
          <c:idx val="2"/>
          <c:order val="2"/>
          <c:tx>
            <c:strRef>
              <c:f>データシート!$A$29</c:f>
              <c:strCache>
                <c:ptCount val="1"/>
                <c:pt idx="0">
                  <c:v>土地取得事業特別会計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9AF1-4B86-9E95-A799B36E65E0}"/>
            </c:ext>
          </c:extLst>
        </c:ser>
        <c:ser>
          <c:idx val="3"/>
          <c:order val="3"/>
          <c:tx>
            <c:strRef>
              <c:f>データシート!$A$30</c:f>
              <c:strCache>
                <c:ptCount val="1"/>
                <c:pt idx="0">
                  <c:v>母子・父子福祉資金特別会計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9AF1-4B86-9E95-A799B36E65E0}"/>
            </c:ext>
          </c:extLst>
        </c:ser>
        <c:ser>
          <c:idx val="4"/>
          <c:order val="4"/>
          <c:tx>
            <c:strRef>
              <c:f>データシート!$A$31</c:f>
              <c:strCache>
                <c:ptCount val="1"/>
                <c:pt idx="0">
                  <c:v>駐車場事業特別会計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9AF1-4B86-9E95-A799B36E65E0}"/>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0.03</c:v>
                </c:pt>
                <c:pt idx="2">
                  <c:v>#N/A</c:v>
                </c:pt>
                <c:pt idx="3">
                  <c:v>0.08</c:v>
                </c:pt>
                <c:pt idx="4">
                  <c:v>#N/A</c:v>
                </c:pt>
                <c:pt idx="5">
                  <c:v>0.09</c:v>
                </c:pt>
                <c:pt idx="6">
                  <c:v>#N/A</c:v>
                </c:pt>
                <c:pt idx="7">
                  <c:v>0.05</c:v>
                </c:pt>
                <c:pt idx="8">
                  <c:v>#N/A</c:v>
                </c:pt>
                <c:pt idx="9">
                  <c:v>0.05</c:v>
                </c:pt>
              </c:numCache>
            </c:numRef>
          </c:val>
          <c:extLst>
            <c:ext xmlns:c16="http://schemas.microsoft.com/office/drawing/2014/chart" uri="{C3380CC4-5D6E-409C-BE32-E72D297353CC}">
              <c16:uniqueId val="{00000005-9AF1-4B86-9E95-A799B36E65E0}"/>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0.52</c:v>
                </c:pt>
                <c:pt idx="2">
                  <c:v>#N/A</c:v>
                </c:pt>
                <c:pt idx="3">
                  <c:v>0.53</c:v>
                </c:pt>
                <c:pt idx="4">
                  <c:v>#N/A</c:v>
                </c:pt>
                <c:pt idx="5">
                  <c:v>0.64</c:v>
                </c:pt>
                <c:pt idx="6">
                  <c:v>#N/A</c:v>
                </c:pt>
                <c:pt idx="7">
                  <c:v>0.77</c:v>
                </c:pt>
                <c:pt idx="8">
                  <c:v>#N/A</c:v>
                </c:pt>
                <c:pt idx="9">
                  <c:v>0.42</c:v>
                </c:pt>
              </c:numCache>
            </c:numRef>
          </c:val>
          <c:extLst>
            <c:ext xmlns:c16="http://schemas.microsoft.com/office/drawing/2014/chart" uri="{C3380CC4-5D6E-409C-BE32-E72D297353CC}">
              <c16:uniqueId val="{00000006-9AF1-4B86-9E95-A799B36E65E0}"/>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0.36</c:v>
                </c:pt>
                <c:pt idx="2">
                  <c:v>#N/A</c:v>
                </c:pt>
                <c:pt idx="3">
                  <c:v>0.44</c:v>
                </c:pt>
                <c:pt idx="4">
                  <c:v>#N/A</c:v>
                </c:pt>
                <c:pt idx="5">
                  <c:v>0.59</c:v>
                </c:pt>
                <c:pt idx="6">
                  <c:v>#N/A</c:v>
                </c:pt>
                <c:pt idx="7">
                  <c:v>1.44</c:v>
                </c:pt>
                <c:pt idx="8">
                  <c:v>#N/A</c:v>
                </c:pt>
                <c:pt idx="9">
                  <c:v>1.23</c:v>
                </c:pt>
              </c:numCache>
            </c:numRef>
          </c:val>
          <c:extLst>
            <c:ext xmlns:c16="http://schemas.microsoft.com/office/drawing/2014/chart" uri="{C3380CC4-5D6E-409C-BE32-E72D297353CC}">
              <c16:uniqueId val="{00000007-9AF1-4B86-9E95-A799B36E65E0}"/>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0</c:v>
                </c:pt>
                <c:pt idx="1">
                  <c:v>0</c:v>
                </c:pt>
                <c:pt idx="2">
                  <c:v>0</c:v>
                </c:pt>
                <c:pt idx="3">
                  <c:v>0</c:v>
                </c:pt>
                <c:pt idx="4">
                  <c:v>#N/A</c:v>
                </c:pt>
                <c:pt idx="5">
                  <c:v>0.61</c:v>
                </c:pt>
                <c:pt idx="6">
                  <c:v>#N/A</c:v>
                </c:pt>
                <c:pt idx="7">
                  <c:v>1.4</c:v>
                </c:pt>
                <c:pt idx="8">
                  <c:v>#N/A</c:v>
                </c:pt>
                <c:pt idx="9">
                  <c:v>2.11</c:v>
                </c:pt>
              </c:numCache>
            </c:numRef>
          </c:val>
          <c:extLst>
            <c:ext xmlns:c16="http://schemas.microsoft.com/office/drawing/2014/chart" uri="{C3380CC4-5D6E-409C-BE32-E72D297353CC}">
              <c16:uniqueId val="{00000008-9AF1-4B86-9E95-A799B36E65E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3.46</c:v>
                </c:pt>
                <c:pt idx="2">
                  <c:v>#N/A</c:v>
                </c:pt>
                <c:pt idx="3">
                  <c:v>1.49</c:v>
                </c:pt>
                <c:pt idx="4">
                  <c:v>#N/A</c:v>
                </c:pt>
                <c:pt idx="5">
                  <c:v>5.58</c:v>
                </c:pt>
                <c:pt idx="6">
                  <c:v>#N/A</c:v>
                </c:pt>
                <c:pt idx="7">
                  <c:v>6.52</c:v>
                </c:pt>
                <c:pt idx="8">
                  <c:v>#N/A</c:v>
                </c:pt>
                <c:pt idx="9">
                  <c:v>5.31</c:v>
                </c:pt>
              </c:numCache>
            </c:numRef>
          </c:val>
          <c:extLst>
            <c:ext xmlns:c16="http://schemas.microsoft.com/office/drawing/2014/chart" uri="{C3380CC4-5D6E-409C-BE32-E72D297353CC}">
              <c16:uniqueId val="{00000009-9AF1-4B86-9E95-A799B36E65E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18024</c:v>
                </c:pt>
                <c:pt idx="5">
                  <c:v>17965</c:v>
                </c:pt>
                <c:pt idx="8">
                  <c:v>14094</c:v>
                </c:pt>
                <c:pt idx="11">
                  <c:v>13804</c:v>
                </c:pt>
                <c:pt idx="14">
                  <c:v>14266</c:v>
                </c:pt>
              </c:numCache>
            </c:numRef>
          </c:val>
          <c:extLst>
            <c:ext xmlns:c16="http://schemas.microsoft.com/office/drawing/2014/chart" uri="{C3380CC4-5D6E-409C-BE32-E72D297353CC}">
              <c16:uniqueId val="{00000000-529B-4FE2-9FEB-14C37819BE7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1</c:v>
                </c:pt>
                <c:pt idx="9">
                  <c:v>0</c:v>
                </c:pt>
                <c:pt idx="12">
                  <c:v>0</c:v>
                </c:pt>
              </c:numCache>
            </c:numRef>
          </c:val>
          <c:extLst>
            <c:ext xmlns:c16="http://schemas.microsoft.com/office/drawing/2014/chart" uri="{C3380CC4-5D6E-409C-BE32-E72D297353CC}">
              <c16:uniqueId val="{00000001-529B-4FE2-9FEB-14C37819BE7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1187</c:v>
                </c:pt>
                <c:pt idx="3">
                  <c:v>1091</c:v>
                </c:pt>
                <c:pt idx="6">
                  <c:v>886</c:v>
                </c:pt>
                <c:pt idx="9">
                  <c:v>888</c:v>
                </c:pt>
                <c:pt idx="12">
                  <c:v>750</c:v>
                </c:pt>
              </c:numCache>
            </c:numRef>
          </c:val>
          <c:extLst>
            <c:ext xmlns:c16="http://schemas.microsoft.com/office/drawing/2014/chart" uri="{C3380CC4-5D6E-409C-BE32-E72D297353CC}">
              <c16:uniqueId val="{00000002-529B-4FE2-9FEB-14C37819BE7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210</c:v>
                </c:pt>
                <c:pt idx="3">
                  <c:v>184</c:v>
                </c:pt>
                <c:pt idx="6">
                  <c:v>75</c:v>
                </c:pt>
                <c:pt idx="9">
                  <c:v>5</c:v>
                </c:pt>
                <c:pt idx="12">
                  <c:v>4</c:v>
                </c:pt>
              </c:numCache>
            </c:numRef>
          </c:val>
          <c:extLst>
            <c:ext xmlns:c16="http://schemas.microsoft.com/office/drawing/2014/chart" uri="{C3380CC4-5D6E-409C-BE32-E72D297353CC}">
              <c16:uniqueId val="{00000003-529B-4FE2-9FEB-14C37819BE7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3442</c:v>
                </c:pt>
                <c:pt idx="3">
                  <c:v>3744</c:v>
                </c:pt>
                <c:pt idx="6">
                  <c:v>465</c:v>
                </c:pt>
                <c:pt idx="9">
                  <c:v>595</c:v>
                </c:pt>
                <c:pt idx="12">
                  <c:v>646</c:v>
                </c:pt>
              </c:numCache>
            </c:numRef>
          </c:val>
          <c:extLst>
            <c:ext xmlns:c16="http://schemas.microsoft.com/office/drawing/2014/chart" uri="{C3380CC4-5D6E-409C-BE32-E72D297353CC}">
              <c16:uniqueId val="{00000004-529B-4FE2-9FEB-14C37819BE7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29B-4FE2-9FEB-14C37819BE7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29B-4FE2-9FEB-14C37819BE7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12438</c:v>
                </c:pt>
                <c:pt idx="3">
                  <c:v>12018</c:v>
                </c:pt>
                <c:pt idx="6">
                  <c:v>11650</c:v>
                </c:pt>
                <c:pt idx="9">
                  <c:v>12232</c:v>
                </c:pt>
                <c:pt idx="12">
                  <c:v>12600</c:v>
                </c:pt>
              </c:numCache>
            </c:numRef>
          </c:val>
          <c:extLst>
            <c:ext xmlns:c16="http://schemas.microsoft.com/office/drawing/2014/chart" uri="{C3380CC4-5D6E-409C-BE32-E72D297353CC}">
              <c16:uniqueId val="{00000007-529B-4FE2-9FEB-14C37819BE7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-747</c:v>
                </c:pt>
                <c:pt idx="2">
                  <c:v>#N/A</c:v>
                </c:pt>
                <c:pt idx="3">
                  <c:v>#N/A</c:v>
                </c:pt>
                <c:pt idx="4">
                  <c:v>-928</c:v>
                </c:pt>
                <c:pt idx="5">
                  <c:v>#N/A</c:v>
                </c:pt>
                <c:pt idx="6">
                  <c:v>#N/A</c:v>
                </c:pt>
                <c:pt idx="7">
                  <c:v>-1017</c:v>
                </c:pt>
                <c:pt idx="8">
                  <c:v>#N/A</c:v>
                </c:pt>
                <c:pt idx="9">
                  <c:v>#N/A</c:v>
                </c:pt>
                <c:pt idx="10">
                  <c:v>-84</c:v>
                </c:pt>
                <c:pt idx="11">
                  <c:v>#N/A</c:v>
                </c:pt>
                <c:pt idx="12">
                  <c:v>#N/A</c:v>
                </c:pt>
                <c:pt idx="13">
                  <c:v>-266</c:v>
                </c:pt>
                <c:pt idx="14">
                  <c:v>#N/A</c:v>
                </c:pt>
              </c:numCache>
            </c:numRef>
          </c:val>
          <c:smooth val="0"/>
          <c:extLst>
            <c:ext xmlns:c16="http://schemas.microsoft.com/office/drawing/2014/chart" uri="{C3380CC4-5D6E-409C-BE32-E72D297353CC}">
              <c16:uniqueId val="{00000008-529B-4FE2-9FEB-14C37819BE7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124712</c:v>
                </c:pt>
                <c:pt idx="5">
                  <c:v>124744</c:v>
                </c:pt>
                <c:pt idx="8">
                  <c:v>122253</c:v>
                </c:pt>
                <c:pt idx="11">
                  <c:v>124540</c:v>
                </c:pt>
                <c:pt idx="14">
                  <c:v>119332</c:v>
                </c:pt>
              </c:numCache>
            </c:numRef>
          </c:val>
          <c:extLst>
            <c:ext xmlns:c16="http://schemas.microsoft.com/office/drawing/2014/chart" uri="{C3380CC4-5D6E-409C-BE32-E72D297353CC}">
              <c16:uniqueId val="{00000000-45C3-429D-A2B8-E4196F8668E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43501</c:v>
                </c:pt>
                <c:pt idx="5">
                  <c:v>45704</c:v>
                </c:pt>
                <c:pt idx="8">
                  <c:v>40601</c:v>
                </c:pt>
                <c:pt idx="11">
                  <c:v>39756</c:v>
                </c:pt>
                <c:pt idx="14">
                  <c:v>35089</c:v>
                </c:pt>
              </c:numCache>
            </c:numRef>
          </c:val>
          <c:extLst>
            <c:ext xmlns:c16="http://schemas.microsoft.com/office/drawing/2014/chart" uri="{C3380CC4-5D6E-409C-BE32-E72D297353CC}">
              <c16:uniqueId val="{00000001-45C3-429D-A2B8-E4196F8668E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26101</c:v>
                </c:pt>
                <c:pt idx="5">
                  <c:v>27047</c:v>
                </c:pt>
                <c:pt idx="8">
                  <c:v>28219</c:v>
                </c:pt>
                <c:pt idx="11">
                  <c:v>33114</c:v>
                </c:pt>
                <c:pt idx="14">
                  <c:v>40474</c:v>
                </c:pt>
              </c:numCache>
            </c:numRef>
          </c:val>
          <c:extLst>
            <c:ext xmlns:c16="http://schemas.microsoft.com/office/drawing/2014/chart" uri="{C3380CC4-5D6E-409C-BE32-E72D297353CC}">
              <c16:uniqueId val="{00000002-45C3-429D-A2B8-E4196F8668E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5C3-429D-A2B8-E4196F8668E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5C3-429D-A2B8-E4196F8668E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5C3-429D-A2B8-E4196F8668E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22020</c:v>
                </c:pt>
                <c:pt idx="3">
                  <c:v>20450</c:v>
                </c:pt>
                <c:pt idx="6">
                  <c:v>20502</c:v>
                </c:pt>
                <c:pt idx="9">
                  <c:v>20262</c:v>
                </c:pt>
                <c:pt idx="12">
                  <c:v>20070</c:v>
                </c:pt>
              </c:numCache>
            </c:numRef>
          </c:val>
          <c:extLst>
            <c:ext xmlns:c16="http://schemas.microsoft.com/office/drawing/2014/chart" uri="{C3380CC4-5D6E-409C-BE32-E72D297353CC}">
              <c16:uniqueId val="{00000006-45C3-429D-A2B8-E4196F8668E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308</c:v>
                </c:pt>
                <c:pt idx="3">
                  <c:v>114</c:v>
                </c:pt>
                <c:pt idx="6">
                  <c:v>35</c:v>
                </c:pt>
                <c:pt idx="9">
                  <c:v>31</c:v>
                </c:pt>
                <c:pt idx="12">
                  <c:v>26</c:v>
                </c:pt>
              </c:numCache>
            </c:numRef>
          </c:val>
          <c:extLst>
            <c:ext xmlns:c16="http://schemas.microsoft.com/office/drawing/2014/chart" uri="{C3380CC4-5D6E-409C-BE32-E72D297353CC}">
              <c16:uniqueId val="{00000007-45C3-429D-A2B8-E4196F8668E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29024</c:v>
                </c:pt>
                <c:pt idx="3">
                  <c:v>28004</c:v>
                </c:pt>
                <c:pt idx="6">
                  <c:v>18581</c:v>
                </c:pt>
                <c:pt idx="9">
                  <c:v>11669</c:v>
                </c:pt>
                <c:pt idx="12">
                  <c:v>4295</c:v>
                </c:pt>
              </c:numCache>
            </c:numRef>
          </c:val>
          <c:extLst>
            <c:ext xmlns:c16="http://schemas.microsoft.com/office/drawing/2014/chart" uri="{C3380CC4-5D6E-409C-BE32-E72D297353CC}">
              <c16:uniqueId val="{00000008-45C3-429D-A2B8-E4196F8668E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7540</c:v>
                </c:pt>
                <c:pt idx="3">
                  <c:v>6020</c:v>
                </c:pt>
                <c:pt idx="6">
                  <c:v>4873</c:v>
                </c:pt>
                <c:pt idx="9">
                  <c:v>3727</c:v>
                </c:pt>
                <c:pt idx="12">
                  <c:v>2755</c:v>
                </c:pt>
              </c:numCache>
            </c:numRef>
          </c:val>
          <c:extLst>
            <c:ext xmlns:c16="http://schemas.microsoft.com/office/drawing/2014/chart" uri="{C3380CC4-5D6E-409C-BE32-E72D297353CC}">
              <c16:uniqueId val="{00000009-45C3-429D-A2B8-E4196F8668E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127840</c:v>
                </c:pt>
                <c:pt idx="3">
                  <c:v>134459</c:v>
                </c:pt>
                <c:pt idx="6">
                  <c:v>136369</c:v>
                </c:pt>
                <c:pt idx="9">
                  <c:v>140230</c:v>
                </c:pt>
                <c:pt idx="12">
                  <c:v>137707</c:v>
                </c:pt>
              </c:numCache>
            </c:numRef>
          </c:val>
          <c:extLst>
            <c:ext xmlns:c16="http://schemas.microsoft.com/office/drawing/2014/chart" uri="{C3380CC4-5D6E-409C-BE32-E72D297353CC}">
              <c16:uniqueId val="{0000000A-45C3-429D-A2B8-E4196F8668E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45C3-429D-A2B8-E4196F8668E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10911</c:v>
                </c:pt>
                <c:pt idx="1">
                  <c:v>14869</c:v>
                </c:pt>
                <c:pt idx="2">
                  <c:v>19734</c:v>
                </c:pt>
              </c:numCache>
            </c:numRef>
          </c:val>
          <c:extLst>
            <c:ext xmlns:c16="http://schemas.microsoft.com/office/drawing/2014/chart" uri="{C3380CC4-5D6E-409C-BE32-E72D297353CC}">
              <c16:uniqueId val="{00000000-4A16-4BAC-AFE8-DE03B357CED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4</c:v>
                </c:pt>
                <c:pt idx="1">
                  <c:v>4</c:v>
                </c:pt>
                <c:pt idx="2">
                  <c:v>4</c:v>
                </c:pt>
              </c:numCache>
            </c:numRef>
          </c:val>
          <c:extLst>
            <c:ext xmlns:c16="http://schemas.microsoft.com/office/drawing/2014/chart" uri="{C3380CC4-5D6E-409C-BE32-E72D297353CC}">
              <c16:uniqueId val="{00000001-4A16-4BAC-AFE8-DE03B357CED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13488</c:v>
                </c:pt>
                <c:pt idx="1">
                  <c:v>14306</c:v>
                </c:pt>
                <c:pt idx="2">
                  <c:v>15999</c:v>
                </c:pt>
              </c:numCache>
            </c:numRef>
          </c:val>
          <c:extLst>
            <c:ext xmlns:c16="http://schemas.microsoft.com/office/drawing/2014/chart" uri="{C3380CC4-5D6E-409C-BE32-E72D297353CC}">
              <c16:uniqueId val="{00000002-4A16-4BAC-AFE8-DE03B357CED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東京都八王子市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一般会計等の元利償還金が臨時財政対策債や戸吹清掃工場延命化対策の償還等により</a:t>
          </a:r>
          <a:r>
            <a:rPr kumimoji="1" lang="en-US" altLang="ja-JP" sz="1400">
              <a:latin typeface="ＭＳ ゴシック" pitchFamily="49" charset="-128"/>
              <a:ea typeface="ＭＳ ゴシック" pitchFamily="49" charset="-128"/>
            </a:rPr>
            <a:t>3.7</a:t>
          </a:r>
          <a:r>
            <a:rPr kumimoji="1" lang="ja-JP" altLang="en-US" sz="1400">
              <a:latin typeface="ＭＳ ゴシック" pitchFamily="49" charset="-128"/>
              <a:ea typeface="ＭＳ ゴシック" pitchFamily="49" charset="-128"/>
            </a:rPr>
            <a:t>億円増になったことなどにより、元利償還金等（</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）は</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億円増加した。</a:t>
          </a:r>
        </a:p>
        <a:p>
          <a:r>
            <a:rPr kumimoji="1" lang="ja-JP" altLang="en-US" sz="1400">
              <a:latin typeface="ＭＳ ゴシック" pitchFamily="49" charset="-128"/>
              <a:ea typeface="ＭＳ ゴシック" pitchFamily="49" charset="-128"/>
            </a:rPr>
            <a:t>　一方、算入公債費等（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）については、公債費に充当できる都市計画税が</a:t>
          </a:r>
          <a:r>
            <a:rPr kumimoji="1" lang="en-US" altLang="ja-JP" sz="1400">
              <a:latin typeface="ＭＳ ゴシック" pitchFamily="49" charset="-128"/>
              <a:ea typeface="ＭＳ ゴシック" pitchFamily="49" charset="-128"/>
            </a:rPr>
            <a:t>4.4</a:t>
          </a:r>
          <a:r>
            <a:rPr kumimoji="1" lang="ja-JP" altLang="en-US" sz="1400">
              <a:latin typeface="ＭＳ ゴシック" pitchFamily="49" charset="-128"/>
              <a:ea typeface="ＭＳ ゴシック" pitchFamily="49" charset="-128"/>
            </a:rPr>
            <a:t>億円増になったことなどにより、</a:t>
          </a:r>
          <a:r>
            <a:rPr kumimoji="1" lang="en-US" altLang="ja-JP" sz="1400">
              <a:latin typeface="ＭＳ ゴシック" pitchFamily="49" charset="-128"/>
              <a:ea typeface="ＭＳ ゴシック" pitchFamily="49" charset="-128"/>
            </a:rPr>
            <a:t>4.6</a:t>
          </a:r>
          <a:r>
            <a:rPr kumimoji="1" lang="ja-JP" altLang="en-US" sz="1400">
              <a:latin typeface="ＭＳ ゴシック" pitchFamily="49" charset="-128"/>
              <a:ea typeface="ＭＳ ゴシック" pitchFamily="49" charset="-128"/>
            </a:rPr>
            <a:t>億円増加した。</a:t>
          </a:r>
        </a:p>
        <a:p>
          <a:r>
            <a:rPr kumimoji="1" lang="ja-JP" altLang="en-US" sz="1400">
              <a:latin typeface="ＭＳ ゴシック" pitchFamily="49" charset="-128"/>
              <a:ea typeface="ＭＳ ゴシック" pitchFamily="49" charset="-128"/>
            </a:rPr>
            <a:t>　以上のことから、算定上の分子は</a:t>
          </a:r>
          <a:r>
            <a:rPr kumimoji="1" lang="en-US" altLang="ja-JP" sz="1400">
              <a:latin typeface="ＭＳ ゴシック" pitchFamily="49" charset="-128"/>
              <a:ea typeface="ＭＳ ゴシック" pitchFamily="49" charset="-128"/>
            </a:rPr>
            <a:t>1.8</a:t>
          </a:r>
          <a:r>
            <a:rPr kumimoji="1" lang="ja-JP" altLang="en-US" sz="1400">
              <a:latin typeface="ＭＳ ゴシック" pitchFamily="49" charset="-128"/>
              <a:ea typeface="ＭＳ ゴシック" pitchFamily="49" charset="-128"/>
            </a:rPr>
            <a:t>億円減の△</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億円になった。</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18</a:t>
          </a:r>
          <a:r>
            <a:rPr kumimoji="1" lang="ja-JP" altLang="en-US" sz="1400">
              <a:latin typeface="ＭＳ ゴシック" pitchFamily="49" charset="-128"/>
              <a:ea typeface="ＭＳ ゴシック" pitchFamily="49" charset="-128"/>
            </a:rPr>
            <a:t>年度（</a:t>
          </a:r>
          <a:r>
            <a:rPr kumimoji="1" lang="en-US" altLang="ja-JP" sz="1400">
              <a:latin typeface="ＭＳ ゴシック" pitchFamily="49" charset="-128"/>
              <a:ea typeface="ＭＳ ゴシック" pitchFamily="49" charset="-128"/>
            </a:rPr>
            <a:t>2006</a:t>
          </a:r>
          <a:r>
            <a:rPr kumimoji="1" lang="ja-JP" altLang="en-US" sz="1400">
              <a:latin typeface="ＭＳ ゴシック" pitchFamily="49" charset="-128"/>
              <a:ea typeface="ＭＳ ゴシック" pitchFamily="49" charset="-128"/>
            </a:rPr>
            <a:t>年度）以降、減債基金の充当対象となる満期一括償還地方債の借入は行っていない。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東京都八王子市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将来負担額（</a:t>
          </a:r>
          <a:r>
            <a:rPr kumimoji="1" lang="en-US" altLang="ja-JP" sz="1300">
              <a:latin typeface="ＭＳ ゴシック" pitchFamily="49" charset="-128"/>
              <a:ea typeface="ＭＳ ゴシック" pitchFamily="49" charset="-128"/>
            </a:rPr>
            <a:t>A</a:t>
          </a:r>
          <a:r>
            <a:rPr kumimoji="1" lang="ja-JP" altLang="en-US" sz="1300">
              <a:latin typeface="ＭＳ ゴシック" pitchFamily="49" charset="-128"/>
              <a:ea typeface="ＭＳ ゴシック" pitchFamily="49" charset="-128"/>
            </a:rPr>
            <a:t>）は、一般会計等に係る地方債の現在高が</a:t>
          </a:r>
          <a:r>
            <a:rPr kumimoji="1" lang="en-US" altLang="ja-JP" sz="1300">
              <a:latin typeface="ＭＳ ゴシック" pitchFamily="49" charset="-128"/>
              <a:ea typeface="ＭＳ ゴシック" pitchFamily="49" charset="-128"/>
            </a:rPr>
            <a:t>25.2</a:t>
          </a:r>
          <a:r>
            <a:rPr kumimoji="1" lang="ja-JP" altLang="en-US" sz="1300">
              <a:latin typeface="ＭＳ ゴシック" pitchFamily="49" charset="-128"/>
              <a:ea typeface="ＭＳ ゴシック" pitchFamily="49" charset="-128"/>
            </a:rPr>
            <a:t>億円、公営企業債等繰入見込額が下水道事業の公営企業法適用等により</a:t>
          </a:r>
          <a:r>
            <a:rPr kumimoji="1" lang="en-US" altLang="ja-JP" sz="1300">
              <a:latin typeface="ＭＳ ゴシック" pitchFamily="49" charset="-128"/>
              <a:ea typeface="ＭＳ ゴシック" pitchFamily="49" charset="-128"/>
            </a:rPr>
            <a:t>73.7</a:t>
          </a:r>
          <a:r>
            <a:rPr kumimoji="1" lang="ja-JP" altLang="en-US" sz="1300">
              <a:latin typeface="ＭＳ ゴシック" pitchFamily="49" charset="-128"/>
              <a:ea typeface="ＭＳ ゴシック" pitchFamily="49" charset="-128"/>
            </a:rPr>
            <a:t>億円それぞれ減になったことなどにより、</a:t>
          </a:r>
          <a:r>
            <a:rPr kumimoji="1" lang="en-US" altLang="ja-JP" sz="1300">
              <a:latin typeface="ＭＳ ゴシック" pitchFamily="49" charset="-128"/>
              <a:ea typeface="ＭＳ ゴシック" pitchFamily="49" charset="-128"/>
            </a:rPr>
            <a:t>110.7</a:t>
          </a:r>
          <a:r>
            <a:rPr kumimoji="1" lang="ja-JP" altLang="en-US" sz="1300">
              <a:latin typeface="ＭＳ ゴシック" pitchFamily="49" charset="-128"/>
              <a:ea typeface="ＭＳ ゴシック" pitchFamily="49" charset="-128"/>
            </a:rPr>
            <a:t>億円減少した。</a:t>
          </a:r>
        </a:p>
        <a:p>
          <a:endParaRPr kumimoji="1" lang="ja-JP" altLang="en-US"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一方、充当可能財源等（</a:t>
          </a:r>
          <a:r>
            <a:rPr kumimoji="1" lang="en-US" altLang="ja-JP" sz="1300">
              <a:latin typeface="ＭＳ ゴシック" pitchFamily="49" charset="-128"/>
              <a:ea typeface="ＭＳ ゴシック" pitchFamily="49" charset="-128"/>
            </a:rPr>
            <a:t>B</a:t>
          </a:r>
          <a:r>
            <a:rPr kumimoji="1" lang="ja-JP" altLang="en-US" sz="1300">
              <a:latin typeface="ＭＳ ゴシック" pitchFamily="49" charset="-128"/>
              <a:ea typeface="ＭＳ ゴシック" pitchFamily="49" charset="-128"/>
            </a:rPr>
            <a:t>）は、財政調整基金等の積立により基金残高が</a:t>
          </a:r>
          <a:r>
            <a:rPr kumimoji="1" lang="en-US" altLang="ja-JP" sz="1300">
              <a:latin typeface="ＭＳ ゴシック" pitchFamily="49" charset="-128"/>
              <a:ea typeface="ＭＳ ゴシック" pitchFamily="49" charset="-128"/>
            </a:rPr>
            <a:t>73.6</a:t>
          </a:r>
          <a:r>
            <a:rPr kumimoji="1" lang="ja-JP" altLang="en-US" sz="1300">
              <a:latin typeface="ＭＳ ゴシック" pitchFamily="49" charset="-128"/>
              <a:ea typeface="ＭＳ ゴシック" pitchFamily="49" charset="-128"/>
            </a:rPr>
            <a:t>億円増になったものの、公営企業債等繰入見込額の減に伴う都市計画税充当見込額の減などにより、充当可能特定歳入が</a:t>
          </a:r>
          <a:r>
            <a:rPr kumimoji="1" lang="en-US" altLang="ja-JP" sz="1300">
              <a:latin typeface="ＭＳ ゴシック" pitchFamily="49" charset="-128"/>
              <a:ea typeface="ＭＳ ゴシック" pitchFamily="49" charset="-128"/>
            </a:rPr>
            <a:t>46.7</a:t>
          </a:r>
          <a:r>
            <a:rPr kumimoji="1" lang="ja-JP" altLang="en-US" sz="1300">
              <a:latin typeface="ＭＳ ゴシック" pitchFamily="49" charset="-128"/>
              <a:ea typeface="ＭＳ ゴシック" pitchFamily="49" charset="-128"/>
            </a:rPr>
            <a:t>億円、臨時財政対策債や公害防止事業債に係る公債費の償還実績等により、基準財政需要額算入見込額が</a:t>
          </a:r>
          <a:r>
            <a:rPr kumimoji="1" lang="en-US" altLang="ja-JP" sz="1300">
              <a:latin typeface="ＭＳ ゴシック" pitchFamily="49" charset="-128"/>
              <a:ea typeface="ＭＳ ゴシック" pitchFamily="49" charset="-128"/>
            </a:rPr>
            <a:t>52.1</a:t>
          </a:r>
          <a:r>
            <a:rPr kumimoji="1" lang="ja-JP" altLang="en-US" sz="1300">
              <a:latin typeface="ＭＳ ゴシック" pitchFamily="49" charset="-128"/>
              <a:ea typeface="ＭＳ ゴシック" pitchFamily="49" charset="-128"/>
            </a:rPr>
            <a:t>億円それぞれ減となった結果、</a:t>
          </a:r>
          <a:r>
            <a:rPr kumimoji="1" lang="en-US" altLang="ja-JP" sz="1300">
              <a:latin typeface="ＭＳ ゴシック" pitchFamily="49" charset="-128"/>
              <a:ea typeface="ＭＳ ゴシック" pitchFamily="49" charset="-128"/>
            </a:rPr>
            <a:t>25.2</a:t>
          </a:r>
          <a:r>
            <a:rPr kumimoji="1" lang="ja-JP" altLang="en-US" sz="1300">
              <a:latin typeface="ＭＳ ゴシック" pitchFamily="49" charset="-128"/>
              <a:ea typeface="ＭＳ ゴシック" pitchFamily="49" charset="-128"/>
            </a:rPr>
            <a:t>億円減少した。</a:t>
          </a:r>
        </a:p>
        <a:p>
          <a:endParaRPr kumimoji="1" lang="ja-JP" altLang="en-US"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以上の要因により、将来負担比率の分子は</a:t>
          </a:r>
          <a:r>
            <a:rPr kumimoji="1" lang="en-US" altLang="ja-JP" sz="1300">
              <a:latin typeface="ＭＳ ゴシック" pitchFamily="49" charset="-128"/>
              <a:ea typeface="ＭＳ ゴシック" pitchFamily="49" charset="-128"/>
            </a:rPr>
            <a:t>85.5</a:t>
          </a:r>
          <a:r>
            <a:rPr kumimoji="1" lang="ja-JP" altLang="en-US" sz="1300">
              <a:latin typeface="ＭＳ ゴシック" pitchFamily="49" charset="-128"/>
              <a:ea typeface="ＭＳ ゴシック" pitchFamily="49" charset="-128"/>
            </a:rPr>
            <a:t>億円減の△</a:t>
          </a:r>
          <a:r>
            <a:rPr kumimoji="1" lang="en-US" altLang="ja-JP" sz="1300">
              <a:latin typeface="ＭＳ ゴシック" pitchFamily="49" charset="-128"/>
              <a:ea typeface="ＭＳ ゴシック" pitchFamily="49" charset="-128"/>
            </a:rPr>
            <a:t>300.4</a:t>
          </a:r>
          <a:r>
            <a:rPr kumimoji="1" lang="ja-JP" altLang="en-US" sz="1300">
              <a:latin typeface="ＭＳ ゴシック" pitchFamily="49" charset="-128"/>
              <a:ea typeface="ＭＳ ゴシック" pitchFamily="49" charset="-128"/>
            </a:rPr>
            <a:t>億円になった。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東京都八王子市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前年度と比較し、財政調整基金が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％）それぞれ増加し、合計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標準財政規模に対する残高は前年度の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ポイント増加し、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財政収支の均衡及び財政運営の健全性を確保するため、引き続き計画的な運用に取り組む。</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公共施設整備保全基金：公園、学校などの公共施設の整備、維持及び更新</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八王子駅周辺整備基金：八王子駅周辺の整備事業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公共施設整備保全基金：今後の公共施設の維持・更新にかかる財源として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億円積み立てたことによる増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公共施設整備保全基金：中長期的な視点から公共施設の維持・更新を行い長寿命化を目指す中長期保全計画に対応するため、年度間の財政負担の平準化を図る。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前年度決算剰余金及び普通交付税の増額補正分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億円を今後の財政需要に備え積み立てた。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剰余金等を活用し積み立てを行うとともに、災害復旧、その他財源に不足が生じた場合の財源として活用する。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運用利子収入の積立のみであり、増減はない。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年度）に「八王子みどり市民債」一括償還のため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億円を取り崩して以降、満期一括償還市債がないことから運用利子収入のみを積み立てる状況が続いている。今後も利子収入のみの積み立てが見込まれる。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666750" y="411480"/>
          <a:ext cx="1153795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18364200" y="398780"/>
          <a:ext cx="3568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18389600" y="424180"/>
          <a:ext cx="3524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18415000" y="449580"/>
          <a:ext cx="34861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東京都八王子市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5817850" y="398780"/>
          <a:ext cx="24320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5843250" y="424180"/>
          <a:ext cx="23876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5868650" y="449580"/>
          <a:ext cx="23304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760730" y="1179830"/>
          <a:ext cx="8764270"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876300" y="1211580"/>
          <a:ext cx="1263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095500" y="1211580"/>
          <a:ext cx="114046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562,145
547,949
186.38
237,366,330
228,077,566
6,022,759
113,342,333
137,670,763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295650" y="1211580"/>
          <a:ext cx="1390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4686300" y="1230630"/>
          <a:ext cx="18415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6527800" y="1230630"/>
          <a:ext cx="11557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7747000" y="1230630"/>
          <a:ext cx="57785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4686300" y="2049780"/>
          <a:ext cx="18415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6591300" y="2049780"/>
          <a:ext cx="31242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9747250" y="1179830"/>
          <a:ext cx="130175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9963150" y="124333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9963150" y="15062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9963150" y="1828800"/>
          <a:ext cx="115570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9823450" y="133223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9906000" y="180340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9823450" y="18034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9906000" y="203390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9823450" y="217678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9858375" y="128143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9858375" y="15405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04850" y="294513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04850" y="319151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04850" y="34417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04850" y="368808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04850" y="393827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04850" y="418846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04850" y="443484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048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624487" y="52603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2890364"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372100" y="515620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372100" y="534289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68707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68707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8197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8197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048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54991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5499100" y="565277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5607050" y="596265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年度の財政力指数（単年度）は、</a:t>
          </a:r>
          <a:r>
            <a:rPr kumimoji="1" lang="en-US" altLang="ja-JP" sz="1300">
              <a:latin typeface="ＭＳ Ｐゴシック" panose="020B0600070205080204" pitchFamily="50" charset="-128"/>
              <a:ea typeface="ＭＳ Ｐゴシック" panose="020B0600070205080204" pitchFamily="50" charset="-128"/>
            </a:rPr>
            <a:t>0.007</a:t>
          </a:r>
          <a:r>
            <a:rPr kumimoji="1" lang="ja-JP" altLang="en-US" sz="1300">
              <a:latin typeface="ＭＳ Ｐゴシック" panose="020B0600070205080204" pitchFamily="50" charset="-128"/>
              <a:ea typeface="ＭＳ Ｐゴシック" panose="020B0600070205080204" pitchFamily="50" charset="-128"/>
            </a:rPr>
            <a:t>ポイント増加した。これは令和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おいて、基準財政需要額が、高齢者福祉費における測定単位の増などにより増加したものの、基準財政収入額が、法人市民税における乗率の変更による増などにより、増になったことによるものである。</a:t>
          </a:r>
        </a:p>
        <a:p>
          <a:r>
            <a:rPr kumimoji="1" lang="ja-JP" altLang="en-US" sz="1300">
              <a:latin typeface="ＭＳ Ｐゴシック" panose="020B0600070205080204" pitchFamily="50" charset="-128"/>
              <a:ea typeface="ＭＳ Ｐゴシック" panose="020B0600070205080204" pitchFamily="50" charset="-128"/>
            </a:rPr>
            <a:t>　なお、財政力指数（</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か年平均）が前年度と比べ</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ポイントの減となったのは、令和元年度における</a:t>
          </a:r>
          <a:r>
            <a:rPr kumimoji="1" lang="en-US" altLang="ja-JP" sz="1300">
              <a:latin typeface="ＭＳ Ｐゴシック" panose="020B0600070205080204" pitchFamily="50" charset="-128"/>
              <a:ea typeface="ＭＳ Ｐゴシック" panose="020B0600070205080204" pitchFamily="50" charset="-128"/>
            </a:rPr>
            <a:t>0.936</a:t>
          </a:r>
          <a:r>
            <a:rPr kumimoji="1" lang="ja-JP" altLang="en-US" sz="1300">
              <a:latin typeface="ＭＳ Ｐゴシック" panose="020B0600070205080204" pitchFamily="50" charset="-128"/>
              <a:ea typeface="ＭＳ Ｐゴシック" panose="020B0600070205080204" pitchFamily="50" charset="-128"/>
            </a:rPr>
            <a:t>を令和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0.903</a:t>
          </a:r>
          <a:r>
            <a:rPr kumimoji="1" lang="ja-JP" altLang="en-US" sz="1300">
              <a:latin typeface="ＭＳ Ｐゴシック" panose="020B0600070205080204" pitchFamily="50" charset="-128"/>
              <a:ea typeface="ＭＳ Ｐゴシック" panose="020B0600070205080204" pitchFamily="50" charset="-128"/>
            </a:rPr>
            <a:t>が下回ったことによるものである。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048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04850" y="76753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53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04850" y="733824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19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04850" y="700114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686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04850" y="6664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52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04850" y="632695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18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04850" y="59898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851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048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048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44</xdr:row>
      <xdr:rowOff>165100</xdr:rowOff>
    </xdr:to>
    <xdr:cxnSp macro="">
      <xdr:nvCxnSpPr>
        <xdr:cNvPr id="66" name="直線コネクタ 65"/>
        <xdr:cNvCxnSpPr/>
      </xdr:nvCxnSpPr>
      <xdr:spPr>
        <a:xfrm flipV="1">
          <a:off x="4514850" y="6141176"/>
          <a:ext cx="0" cy="1400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xdr:cNvSpPr txBox="1"/>
      </xdr:nvSpPr>
      <xdr:spPr>
        <a:xfrm>
          <a:off x="4584700" y="751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xdr:cNvCxnSpPr/>
      </xdr:nvCxnSpPr>
      <xdr:spPr>
        <a:xfrm>
          <a:off x="4425950" y="75412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9" name="財政力最大値テキスト"/>
        <xdr:cNvSpPr txBox="1"/>
      </xdr:nvSpPr>
      <xdr:spPr>
        <a:xfrm>
          <a:off x="4584700" y="588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70" name="直線コネクタ 69"/>
        <xdr:cNvCxnSpPr/>
      </xdr:nvCxnSpPr>
      <xdr:spPr>
        <a:xfrm>
          <a:off x="4425950" y="614117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75293</xdr:rowOff>
    </xdr:from>
    <xdr:to>
      <xdr:col>23</xdr:col>
      <xdr:colOff>133350</xdr:colOff>
      <xdr:row>40</xdr:row>
      <xdr:rowOff>109765</xdr:rowOff>
    </xdr:to>
    <xdr:cxnSp macro="">
      <xdr:nvCxnSpPr>
        <xdr:cNvPr id="71" name="直線コネクタ 70"/>
        <xdr:cNvCxnSpPr/>
      </xdr:nvCxnSpPr>
      <xdr:spPr>
        <a:xfrm>
          <a:off x="3752850" y="6780893"/>
          <a:ext cx="762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83655</xdr:rowOff>
    </xdr:from>
    <xdr:ext cx="762000" cy="259045"/>
    <xdr:sp macro="" textlink="">
      <xdr:nvSpPr>
        <xdr:cNvPr id="72" name="財政力平均値テキスト"/>
        <xdr:cNvSpPr txBox="1"/>
      </xdr:nvSpPr>
      <xdr:spPr>
        <a:xfrm>
          <a:off x="4584700" y="69568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73" name="フローチャート: 判断 72"/>
        <xdr:cNvSpPr/>
      </xdr:nvSpPr>
      <xdr:spPr>
        <a:xfrm>
          <a:off x="4464050" y="69848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58057</xdr:rowOff>
    </xdr:from>
    <xdr:to>
      <xdr:col>19</xdr:col>
      <xdr:colOff>133350</xdr:colOff>
      <xdr:row>40</xdr:row>
      <xdr:rowOff>75293</xdr:rowOff>
    </xdr:to>
    <xdr:cxnSp macro="">
      <xdr:nvCxnSpPr>
        <xdr:cNvPr id="74" name="直線コネクタ 73"/>
        <xdr:cNvCxnSpPr/>
      </xdr:nvCxnSpPr>
      <xdr:spPr>
        <a:xfrm>
          <a:off x="2940050" y="6763657"/>
          <a:ext cx="8128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111578</xdr:rowOff>
    </xdr:from>
    <xdr:to>
      <xdr:col>19</xdr:col>
      <xdr:colOff>184150</xdr:colOff>
      <xdr:row>42</xdr:row>
      <xdr:rowOff>41728</xdr:rowOff>
    </xdr:to>
    <xdr:sp macro="" textlink="">
      <xdr:nvSpPr>
        <xdr:cNvPr id="75" name="フローチャート: 判断 74"/>
        <xdr:cNvSpPr/>
      </xdr:nvSpPr>
      <xdr:spPr>
        <a:xfrm>
          <a:off x="3702050" y="69848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26505</xdr:rowOff>
    </xdr:from>
    <xdr:ext cx="736600" cy="259045"/>
    <xdr:sp macro="" textlink="">
      <xdr:nvSpPr>
        <xdr:cNvPr id="76" name="テキスト ボックス 75"/>
        <xdr:cNvSpPr txBox="1"/>
      </xdr:nvSpPr>
      <xdr:spPr>
        <a:xfrm>
          <a:off x="3409950" y="7067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58057</xdr:rowOff>
    </xdr:from>
    <xdr:to>
      <xdr:col>15</xdr:col>
      <xdr:colOff>82550</xdr:colOff>
      <xdr:row>40</xdr:row>
      <xdr:rowOff>58057</xdr:rowOff>
    </xdr:to>
    <xdr:cxnSp macro="">
      <xdr:nvCxnSpPr>
        <xdr:cNvPr id="77" name="直線コネクタ 76"/>
        <xdr:cNvCxnSpPr/>
      </xdr:nvCxnSpPr>
      <xdr:spPr>
        <a:xfrm>
          <a:off x="2127250" y="6763657"/>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xdr:cNvSpPr/>
      </xdr:nvSpPr>
      <xdr:spPr>
        <a:xfrm>
          <a:off x="2889250" y="695034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163484</xdr:rowOff>
    </xdr:from>
    <xdr:ext cx="762000" cy="259045"/>
    <xdr:sp macro="" textlink="">
      <xdr:nvSpPr>
        <xdr:cNvPr id="79" name="テキスト ボックス 78"/>
        <xdr:cNvSpPr txBox="1"/>
      </xdr:nvSpPr>
      <xdr:spPr>
        <a:xfrm>
          <a:off x="2597150" y="7036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40822</xdr:rowOff>
    </xdr:from>
    <xdr:to>
      <xdr:col>11</xdr:col>
      <xdr:colOff>31750</xdr:colOff>
      <xdr:row>40</xdr:row>
      <xdr:rowOff>58057</xdr:rowOff>
    </xdr:to>
    <xdr:cxnSp macro="">
      <xdr:nvCxnSpPr>
        <xdr:cNvPr id="80" name="直線コネクタ 79"/>
        <xdr:cNvCxnSpPr/>
      </xdr:nvCxnSpPr>
      <xdr:spPr>
        <a:xfrm>
          <a:off x="1333500" y="6746422"/>
          <a:ext cx="79375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xdr:cNvSpPr/>
      </xdr:nvSpPr>
      <xdr:spPr>
        <a:xfrm>
          <a:off x="2095500" y="6950347"/>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163484</xdr:rowOff>
    </xdr:from>
    <xdr:ext cx="762000" cy="259045"/>
    <xdr:sp macro="" textlink="">
      <xdr:nvSpPr>
        <xdr:cNvPr id="82" name="テキスト ボックス 81"/>
        <xdr:cNvSpPr txBox="1"/>
      </xdr:nvSpPr>
      <xdr:spPr>
        <a:xfrm>
          <a:off x="1784350" y="7036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83" name="フローチャート: 判断 82"/>
        <xdr:cNvSpPr/>
      </xdr:nvSpPr>
      <xdr:spPr>
        <a:xfrm>
          <a:off x="1282700" y="6950347"/>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163484</xdr:rowOff>
    </xdr:from>
    <xdr:ext cx="762000" cy="259045"/>
    <xdr:sp macro="" textlink="">
      <xdr:nvSpPr>
        <xdr:cNvPr id="84" name="テキスト ボックス 83"/>
        <xdr:cNvSpPr txBox="1"/>
      </xdr:nvSpPr>
      <xdr:spPr>
        <a:xfrm>
          <a:off x="971550" y="7036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318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556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27432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19304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1366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58965</xdr:rowOff>
    </xdr:from>
    <xdr:to>
      <xdr:col>23</xdr:col>
      <xdr:colOff>184150</xdr:colOff>
      <xdr:row>40</xdr:row>
      <xdr:rowOff>160565</xdr:rowOff>
    </xdr:to>
    <xdr:sp macro="" textlink="">
      <xdr:nvSpPr>
        <xdr:cNvPr id="90" name="楕円 89"/>
        <xdr:cNvSpPr/>
      </xdr:nvSpPr>
      <xdr:spPr>
        <a:xfrm>
          <a:off x="4464050" y="676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75492</xdr:rowOff>
    </xdr:from>
    <xdr:ext cx="762000" cy="259045"/>
    <xdr:sp macro="" textlink="">
      <xdr:nvSpPr>
        <xdr:cNvPr id="91" name="財政力該当値テキスト"/>
        <xdr:cNvSpPr txBox="1"/>
      </xdr:nvSpPr>
      <xdr:spPr>
        <a:xfrm>
          <a:off x="4584700" y="6613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24493</xdr:rowOff>
    </xdr:from>
    <xdr:to>
      <xdr:col>19</xdr:col>
      <xdr:colOff>184150</xdr:colOff>
      <xdr:row>40</xdr:row>
      <xdr:rowOff>126093</xdr:rowOff>
    </xdr:to>
    <xdr:sp macro="" textlink="">
      <xdr:nvSpPr>
        <xdr:cNvPr id="92" name="楕円 91"/>
        <xdr:cNvSpPr/>
      </xdr:nvSpPr>
      <xdr:spPr>
        <a:xfrm>
          <a:off x="3702050" y="673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136270</xdr:rowOff>
    </xdr:from>
    <xdr:ext cx="736600" cy="259045"/>
    <xdr:sp macro="" textlink="">
      <xdr:nvSpPr>
        <xdr:cNvPr id="93" name="テキスト ボックス 92"/>
        <xdr:cNvSpPr txBox="1"/>
      </xdr:nvSpPr>
      <xdr:spPr>
        <a:xfrm>
          <a:off x="3409950" y="6506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7257</xdr:rowOff>
    </xdr:from>
    <xdr:to>
      <xdr:col>15</xdr:col>
      <xdr:colOff>133350</xdr:colOff>
      <xdr:row>40</xdr:row>
      <xdr:rowOff>108857</xdr:rowOff>
    </xdr:to>
    <xdr:sp macro="" textlink="">
      <xdr:nvSpPr>
        <xdr:cNvPr id="94" name="楕円 93"/>
        <xdr:cNvSpPr/>
      </xdr:nvSpPr>
      <xdr:spPr>
        <a:xfrm>
          <a:off x="2889250" y="671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119034</xdr:rowOff>
    </xdr:from>
    <xdr:ext cx="762000" cy="259045"/>
    <xdr:sp macro="" textlink="">
      <xdr:nvSpPr>
        <xdr:cNvPr id="95" name="テキスト ボックス 94"/>
        <xdr:cNvSpPr txBox="1"/>
      </xdr:nvSpPr>
      <xdr:spPr>
        <a:xfrm>
          <a:off x="2597150" y="6489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7257</xdr:rowOff>
    </xdr:from>
    <xdr:to>
      <xdr:col>11</xdr:col>
      <xdr:colOff>82550</xdr:colOff>
      <xdr:row>40</xdr:row>
      <xdr:rowOff>108857</xdr:rowOff>
    </xdr:to>
    <xdr:sp macro="" textlink="">
      <xdr:nvSpPr>
        <xdr:cNvPr id="96" name="楕円 95"/>
        <xdr:cNvSpPr/>
      </xdr:nvSpPr>
      <xdr:spPr>
        <a:xfrm>
          <a:off x="2095500" y="671285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119034</xdr:rowOff>
    </xdr:from>
    <xdr:ext cx="762000" cy="259045"/>
    <xdr:sp macro="" textlink="">
      <xdr:nvSpPr>
        <xdr:cNvPr id="97" name="テキスト ボックス 96"/>
        <xdr:cNvSpPr txBox="1"/>
      </xdr:nvSpPr>
      <xdr:spPr>
        <a:xfrm>
          <a:off x="1784350" y="6489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161472</xdr:rowOff>
    </xdr:from>
    <xdr:to>
      <xdr:col>7</xdr:col>
      <xdr:colOff>31750</xdr:colOff>
      <xdr:row>40</xdr:row>
      <xdr:rowOff>91622</xdr:rowOff>
    </xdr:to>
    <xdr:sp macro="" textlink="">
      <xdr:nvSpPr>
        <xdr:cNvPr id="98" name="楕円 97"/>
        <xdr:cNvSpPr/>
      </xdr:nvSpPr>
      <xdr:spPr>
        <a:xfrm>
          <a:off x="1282700" y="6699432"/>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101799</xdr:rowOff>
    </xdr:from>
    <xdr:ext cx="762000" cy="259045"/>
    <xdr:sp macro="" textlink="">
      <xdr:nvSpPr>
        <xdr:cNvPr id="99" name="テキスト ボックス 98"/>
        <xdr:cNvSpPr txBox="1"/>
      </xdr:nvSpPr>
      <xdr:spPr>
        <a:xfrm>
          <a:off x="971550" y="6472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048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541130" y="898652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2973720"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372100" y="888238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372100" y="906526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68707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68707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8197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8197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048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54991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5499100" y="937895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5607050" y="968883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上昇した。これは、市税及び税連動交付金がそれぞれ増になったものの、物件費が光熱水費の増加により増となったほか、後期高齢者医療特別会計への繰出金の増により繰出金が増加したことによるものである。</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666750" y="91922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048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xdr:cNvCxnSpPr/>
      </xdr:nvCxnSpPr>
      <xdr:spPr>
        <a:xfrm>
          <a:off x="704850" y="112636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12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xdr:cNvCxnSpPr/>
      </xdr:nvCxnSpPr>
      <xdr:spPr>
        <a:xfrm>
          <a:off x="704850" y="1079246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654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xdr:cNvCxnSpPr/>
      </xdr:nvCxnSpPr>
      <xdr:spPr>
        <a:xfrm>
          <a:off x="704850" y="103212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xdr:cNvCxnSpPr/>
      </xdr:nvCxnSpPr>
      <xdr:spPr>
        <a:xfrm>
          <a:off x="704850" y="98501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71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048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048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8636</xdr:rowOff>
    </xdr:from>
    <xdr:to>
      <xdr:col>23</xdr:col>
      <xdr:colOff>133350</xdr:colOff>
      <xdr:row>66</xdr:row>
      <xdr:rowOff>159766</xdr:rowOff>
    </xdr:to>
    <xdr:cxnSp macro="">
      <xdr:nvCxnSpPr>
        <xdr:cNvPr id="127" name="直線コネクタ 126"/>
        <xdr:cNvCxnSpPr/>
      </xdr:nvCxnSpPr>
      <xdr:spPr>
        <a:xfrm flipV="1">
          <a:off x="4514850" y="9899396"/>
          <a:ext cx="0" cy="13246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131843</xdr:rowOff>
    </xdr:from>
    <xdr:ext cx="762000" cy="259045"/>
    <xdr:sp macro="" textlink="">
      <xdr:nvSpPr>
        <xdr:cNvPr id="128" name="財政構造の弾力性最小値テキスト"/>
        <xdr:cNvSpPr txBox="1"/>
      </xdr:nvSpPr>
      <xdr:spPr>
        <a:xfrm>
          <a:off x="4584700" y="11196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159766</xdr:rowOff>
    </xdr:from>
    <xdr:to>
      <xdr:col>24</xdr:col>
      <xdr:colOff>12700</xdr:colOff>
      <xdr:row>66</xdr:row>
      <xdr:rowOff>159766</xdr:rowOff>
    </xdr:to>
    <xdr:cxnSp macro="">
      <xdr:nvCxnSpPr>
        <xdr:cNvPr id="129" name="直線コネクタ 128"/>
        <xdr:cNvCxnSpPr/>
      </xdr:nvCxnSpPr>
      <xdr:spPr>
        <a:xfrm>
          <a:off x="4425950" y="1122400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95013</xdr:rowOff>
    </xdr:from>
    <xdr:ext cx="762000" cy="259045"/>
    <xdr:sp macro="" textlink="">
      <xdr:nvSpPr>
        <xdr:cNvPr id="130" name="財政構造の弾力性最大値テキスト"/>
        <xdr:cNvSpPr txBox="1"/>
      </xdr:nvSpPr>
      <xdr:spPr>
        <a:xfrm>
          <a:off x="4584700" y="9650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8636</xdr:rowOff>
    </xdr:from>
    <xdr:to>
      <xdr:col>24</xdr:col>
      <xdr:colOff>12700</xdr:colOff>
      <xdr:row>59</xdr:row>
      <xdr:rowOff>8636</xdr:rowOff>
    </xdr:to>
    <xdr:cxnSp macro="">
      <xdr:nvCxnSpPr>
        <xdr:cNvPr id="131" name="直線コネクタ 130"/>
        <xdr:cNvCxnSpPr/>
      </xdr:nvCxnSpPr>
      <xdr:spPr>
        <a:xfrm>
          <a:off x="4425950" y="989939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27432</xdr:rowOff>
    </xdr:from>
    <xdr:to>
      <xdr:col>23</xdr:col>
      <xdr:colOff>133350</xdr:colOff>
      <xdr:row>63</xdr:row>
      <xdr:rowOff>75692</xdr:rowOff>
    </xdr:to>
    <xdr:cxnSp macro="">
      <xdr:nvCxnSpPr>
        <xdr:cNvPr id="132" name="直線コネクタ 131"/>
        <xdr:cNvCxnSpPr/>
      </xdr:nvCxnSpPr>
      <xdr:spPr>
        <a:xfrm>
          <a:off x="3752850" y="10588752"/>
          <a:ext cx="762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81297</xdr:rowOff>
    </xdr:from>
    <xdr:ext cx="762000" cy="259045"/>
    <xdr:sp macro="" textlink="">
      <xdr:nvSpPr>
        <xdr:cNvPr id="133" name="財政構造の弾力性平均値テキスト"/>
        <xdr:cNvSpPr txBox="1"/>
      </xdr:nvSpPr>
      <xdr:spPr>
        <a:xfrm>
          <a:off x="4584700" y="10810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109220</xdr:rowOff>
    </xdr:from>
    <xdr:to>
      <xdr:col>23</xdr:col>
      <xdr:colOff>184150</xdr:colOff>
      <xdr:row>65</xdr:row>
      <xdr:rowOff>39370</xdr:rowOff>
    </xdr:to>
    <xdr:sp macro="" textlink="">
      <xdr:nvSpPr>
        <xdr:cNvPr id="134" name="フローチャート: 判断 133"/>
        <xdr:cNvSpPr/>
      </xdr:nvSpPr>
      <xdr:spPr>
        <a:xfrm>
          <a:off x="4464050" y="108381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27432</xdr:rowOff>
    </xdr:from>
    <xdr:to>
      <xdr:col>19</xdr:col>
      <xdr:colOff>133350</xdr:colOff>
      <xdr:row>63</xdr:row>
      <xdr:rowOff>27432</xdr:rowOff>
    </xdr:to>
    <xdr:cxnSp macro="">
      <xdr:nvCxnSpPr>
        <xdr:cNvPr id="135" name="直線コネクタ 134"/>
        <xdr:cNvCxnSpPr/>
      </xdr:nvCxnSpPr>
      <xdr:spPr>
        <a:xfrm>
          <a:off x="2940050" y="10588752"/>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121412</xdr:rowOff>
    </xdr:from>
    <xdr:to>
      <xdr:col>19</xdr:col>
      <xdr:colOff>184150</xdr:colOff>
      <xdr:row>64</xdr:row>
      <xdr:rowOff>51562</xdr:rowOff>
    </xdr:to>
    <xdr:sp macro="" textlink="">
      <xdr:nvSpPr>
        <xdr:cNvPr id="136" name="フローチャート: 判断 135"/>
        <xdr:cNvSpPr/>
      </xdr:nvSpPr>
      <xdr:spPr>
        <a:xfrm>
          <a:off x="3702050" y="1068273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36339</xdr:rowOff>
    </xdr:from>
    <xdr:ext cx="736600" cy="259045"/>
    <xdr:sp macro="" textlink="">
      <xdr:nvSpPr>
        <xdr:cNvPr id="137" name="テキスト ボックス 136"/>
        <xdr:cNvSpPr txBox="1"/>
      </xdr:nvSpPr>
      <xdr:spPr>
        <a:xfrm>
          <a:off x="3409950" y="10765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27432</xdr:rowOff>
    </xdr:from>
    <xdr:to>
      <xdr:col>15</xdr:col>
      <xdr:colOff>82550</xdr:colOff>
      <xdr:row>63</xdr:row>
      <xdr:rowOff>104648</xdr:rowOff>
    </xdr:to>
    <xdr:cxnSp macro="">
      <xdr:nvCxnSpPr>
        <xdr:cNvPr id="138" name="直線コネクタ 137"/>
        <xdr:cNvCxnSpPr/>
      </xdr:nvCxnSpPr>
      <xdr:spPr>
        <a:xfrm flipV="1">
          <a:off x="2127250" y="10588752"/>
          <a:ext cx="8128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143002</xdr:rowOff>
    </xdr:from>
    <xdr:to>
      <xdr:col>15</xdr:col>
      <xdr:colOff>133350</xdr:colOff>
      <xdr:row>65</xdr:row>
      <xdr:rowOff>73152</xdr:rowOff>
    </xdr:to>
    <xdr:sp macro="" textlink="">
      <xdr:nvSpPr>
        <xdr:cNvPr id="139" name="フローチャート: 判断 138"/>
        <xdr:cNvSpPr/>
      </xdr:nvSpPr>
      <xdr:spPr>
        <a:xfrm>
          <a:off x="2889250" y="1087196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57929</xdr:rowOff>
    </xdr:from>
    <xdr:ext cx="762000" cy="259045"/>
    <xdr:sp macro="" textlink="">
      <xdr:nvSpPr>
        <xdr:cNvPr id="140" name="テキスト ボックス 139"/>
        <xdr:cNvSpPr txBox="1"/>
      </xdr:nvSpPr>
      <xdr:spPr>
        <a:xfrm>
          <a:off x="2597150" y="1095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104648</xdr:rowOff>
    </xdr:from>
    <xdr:to>
      <xdr:col>11</xdr:col>
      <xdr:colOff>31750</xdr:colOff>
      <xdr:row>63</xdr:row>
      <xdr:rowOff>143256</xdr:rowOff>
    </xdr:to>
    <xdr:cxnSp macro="">
      <xdr:nvCxnSpPr>
        <xdr:cNvPr id="141" name="直線コネクタ 140"/>
        <xdr:cNvCxnSpPr/>
      </xdr:nvCxnSpPr>
      <xdr:spPr>
        <a:xfrm flipV="1">
          <a:off x="1333500" y="10665968"/>
          <a:ext cx="79375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147828</xdr:rowOff>
    </xdr:from>
    <xdr:to>
      <xdr:col>11</xdr:col>
      <xdr:colOff>82550</xdr:colOff>
      <xdr:row>65</xdr:row>
      <xdr:rowOff>77978</xdr:rowOff>
    </xdr:to>
    <xdr:sp macro="" textlink="">
      <xdr:nvSpPr>
        <xdr:cNvPr id="142" name="フローチャート: 判断 141"/>
        <xdr:cNvSpPr/>
      </xdr:nvSpPr>
      <xdr:spPr>
        <a:xfrm>
          <a:off x="2095500" y="10876788"/>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62755</xdr:rowOff>
    </xdr:from>
    <xdr:ext cx="762000" cy="259045"/>
    <xdr:sp macro="" textlink="">
      <xdr:nvSpPr>
        <xdr:cNvPr id="143" name="テキスト ボックス 142"/>
        <xdr:cNvSpPr txBox="1"/>
      </xdr:nvSpPr>
      <xdr:spPr>
        <a:xfrm>
          <a:off x="1784350" y="1095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118872</xdr:rowOff>
    </xdr:from>
    <xdr:to>
      <xdr:col>7</xdr:col>
      <xdr:colOff>31750</xdr:colOff>
      <xdr:row>65</xdr:row>
      <xdr:rowOff>49022</xdr:rowOff>
    </xdr:to>
    <xdr:sp macro="" textlink="">
      <xdr:nvSpPr>
        <xdr:cNvPr id="144" name="フローチャート: 判断 143"/>
        <xdr:cNvSpPr/>
      </xdr:nvSpPr>
      <xdr:spPr>
        <a:xfrm>
          <a:off x="1282700" y="10847832"/>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33799</xdr:rowOff>
    </xdr:from>
    <xdr:ext cx="762000" cy="259045"/>
    <xdr:sp macro="" textlink="">
      <xdr:nvSpPr>
        <xdr:cNvPr id="145" name="テキスト ボックス 144"/>
        <xdr:cNvSpPr txBox="1"/>
      </xdr:nvSpPr>
      <xdr:spPr>
        <a:xfrm>
          <a:off x="971550" y="10930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318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556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27432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19304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1366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24892</xdr:rowOff>
    </xdr:from>
    <xdr:to>
      <xdr:col>23</xdr:col>
      <xdr:colOff>184150</xdr:colOff>
      <xdr:row>63</xdr:row>
      <xdr:rowOff>126492</xdr:rowOff>
    </xdr:to>
    <xdr:sp macro="" textlink="">
      <xdr:nvSpPr>
        <xdr:cNvPr id="151" name="楕円 150"/>
        <xdr:cNvSpPr/>
      </xdr:nvSpPr>
      <xdr:spPr>
        <a:xfrm>
          <a:off x="4464050" y="10586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41419</xdr:rowOff>
    </xdr:from>
    <xdr:ext cx="762000" cy="259045"/>
    <xdr:sp macro="" textlink="">
      <xdr:nvSpPr>
        <xdr:cNvPr id="152" name="財政構造の弾力性該当値テキスト"/>
        <xdr:cNvSpPr txBox="1"/>
      </xdr:nvSpPr>
      <xdr:spPr>
        <a:xfrm>
          <a:off x="4584700" y="10435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148082</xdr:rowOff>
    </xdr:from>
    <xdr:to>
      <xdr:col>19</xdr:col>
      <xdr:colOff>184150</xdr:colOff>
      <xdr:row>63</xdr:row>
      <xdr:rowOff>78232</xdr:rowOff>
    </xdr:to>
    <xdr:sp macro="" textlink="">
      <xdr:nvSpPr>
        <xdr:cNvPr id="153" name="楕円 152"/>
        <xdr:cNvSpPr/>
      </xdr:nvSpPr>
      <xdr:spPr>
        <a:xfrm>
          <a:off x="3702050" y="1054176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88409</xdr:rowOff>
    </xdr:from>
    <xdr:ext cx="736600" cy="259045"/>
    <xdr:sp macro="" textlink="">
      <xdr:nvSpPr>
        <xdr:cNvPr id="154" name="テキスト ボックス 153"/>
        <xdr:cNvSpPr txBox="1"/>
      </xdr:nvSpPr>
      <xdr:spPr>
        <a:xfrm>
          <a:off x="3409950" y="10314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148082</xdr:rowOff>
    </xdr:from>
    <xdr:to>
      <xdr:col>15</xdr:col>
      <xdr:colOff>133350</xdr:colOff>
      <xdr:row>63</xdr:row>
      <xdr:rowOff>78232</xdr:rowOff>
    </xdr:to>
    <xdr:sp macro="" textlink="">
      <xdr:nvSpPr>
        <xdr:cNvPr id="155" name="楕円 154"/>
        <xdr:cNvSpPr/>
      </xdr:nvSpPr>
      <xdr:spPr>
        <a:xfrm>
          <a:off x="2889250" y="1054176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88409</xdr:rowOff>
    </xdr:from>
    <xdr:ext cx="762000" cy="259045"/>
    <xdr:sp macro="" textlink="">
      <xdr:nvSpPr>
        <xdr:cNvPr id="156" name="テキスト ボックス 155"/>
        <xdr:cNvSpPr txBox="1"/>
      </xdr:nvSpPr>
      <xdr:spPr>
        <a:xfrm>
          <a:off x="2597150" y="10314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53848</xdr:rowOff>
    </xdr:from>
    <xdr:to>
      <xdr:col>11</xdr:col>
      <xdr:colOff>82550</xdr:colOff>
      <xdr:row>63</xdr:row>
      <xdr:rowOff>155448</xdr:rowOff>
    </xdr:to>
    <xdr:sp macro="" textlink="">
      <xdr:nvSpPr>
        <xdr:cNvPr id="157" name="楕円 156"/>
        <xdr:cNvSpPr/>
      </xdr:nvSpPr>
      <xdr:spPr>
        <a:xfrm>
          <a:off x="2095500" y="1061516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165625</xdr:rowOff>
    </xdr:from>
    <xdr:ext cx="762000" cy="259045"/>
    <xdr:sp macro="" textlink="">
      <xdr:nvSpPr>
        <xdr:cNvPr id="158" name="テキスト ボックス 157"/>
        <xdr:cNvSpPr txBox="1"/>
      </xdr:nvSpPr>
      <xdr:spPr>
        <a:xfrm>
          <a:off x="1784350" y="1039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92456</xdr:rowOff>
    </xdr:from>
    <xdr:to>
      <xdr:col>7</xdr:col>
      <xdr:colOff>31750</xdr:colOff>
      <xdr:row>64</xdr:row>
      <xdr:rowOff>22606</xdr:rowOff>
    </xdr:to>
    <xdr:sp macro="" textlink="">
      <xdr:nvSpPr>
        <xdr:cNvPr id="159" name="楕円 158"/>
        <xdr:cNvSpPr/>
      </xdr:nvSpPr>
      <xdr:spPr>
        <a:xfrm>
          <a:off x="1282700" y="10653776"/>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32783</xdr:rowOff>
    </xdr:from>
    <xdr:ext cx="762000" cy="259045"/>
    <xdr:sp macro="" textlink="">
      <xdr:nvSpPr>
        <xdr:cNvPr id="160" name="テキスト ボックス 159"/>
        <xdr:cNvSpPr txBox="1"/>
      </xdr:nvSpPr>
      <xdr:spPr>
        <a:xfrm>
          <a:off x="971550" y="10426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048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746553" y="127127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3787347"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[118,003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372100" y="1260475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372100" y="1279144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68707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68707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8197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8197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048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54991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5499100" y="13101320"/>
          <a:ext cx="34518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5607050" y="13411200"/>
          <a:ext cx="524891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7,426</a:t>
          </a:r>
          <a:r>
            <a:rPr kumimoji="1" lang="ja-JP" altLang="en-US" sz="1300">
              <a:latin typeface="ＭＳ Ｐゴシック" panose="020B0600070205080204" pitchFamily="50" charset="-128"/>
              <a:ea typeface="ＭＳ Ｐゴシック" panose="020B0600070205080204" pitchFamily="50" charset="-128"/>
            </a:rPr>
            <a:t>円増加した。これは、職員費の減により人件費が減になったものの、物件費において、自治体マイナポイント事業等に係る経費が増となったことによるものである。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666750" y="12914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048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04850" y="1512388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498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04850" y="14786791"/>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648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04850" y="1444969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311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04850" y="1411260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397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04850" y="1377550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63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04850" y="13438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300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048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048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57330</xdr:rowOff>
    </xdr:from>
    <xdr:to>
      <xdr:col>23</xdr:col>
      <xdr:colOff>133350</xdr:colOff>
      <xdr:row>89</xdr:row>
      <xdr:rowOff>12954</xdr:rowOff>
    </xdr:to>
    <xdr:cxnSp macro="">
      <xdr:nvCxnSpPr>
        <xdr:cNvPr id="192" name="直線コネクタ 191"/>
        <xdr:cNvCxnSpPr/>
      </xdr:nvCxnSpPr>
      <xdr:spPr>
        <a:xfrm flipV="1">
          <a:off x="4514850" y="13803810"/>
          <a:ext cx="0" cy="1129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156481</xdr:rowOff>
    </xdr:from>
    <xdr:ext cx="762000" cy="259045"/>
    <xdr:sp macro="" textlink="">
      <xdr:nvSpPr>
        <xdr:cNvPr id="193" name="人件費・物件費等の状況最小値テキスト"/>
        <xdr:cNvSpPr txBox="1"/>
      </xdr:nvSpPr>
      <xdr:spPr>
        <a:xfrm>
          <a:off x="4584700" y="14908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12954</xdr:rowOff>
    </xdr:from>
    <xdr:to>
      <xdr:col>24</xdr:col>
      <xdr:colOff>12700</xdr:colOff>
      <xdr:row>89</xdr:row>
      <xdr:rowOff>12954</xdr:rowOff>
    </xdr:to>
    <xdr:cxnSp macro="">
      <xdr:nvCxnSpPr>
        <xdr:cNvPr id="194" name="直線コネクタ 193"/>
        <xdr:cNvCxnSpPr/>
      </xdr:nvCxnSpPr>
      <xdr:spPr>
        <a:xfrm>
          <a:off x="4425950" y="1493291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143707</xdr:rowOff>
    </xdr:from>
    <xdr:ext cx="762000" cy="259045"/>
    <xdr:sp macro="" textlink="">
      <xdr:nvSpPr>
        <xdr:cNvPr id="195" name="人件費・物件費等の状況最大値テキスト"/>
        <xdr:cNvSpPr txBox="1"/>
      </xdr:nvSpPr>
      <xdr:spPr>
        <a:xfrm>
          <a:off x="4584700" y="135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57330</xdr:rowOff>
    </xdr:from>
    <xdr:to>
      <xdr:col>24</xdr:col>
      <xdr:colOff>12700</xdr:colOff>
      <xdr:row>82</xdr:row>
      <xdr:rowOff>57330</xdr:rowOff>
    </xdr:to>
    <xdr:cxnSp macro="">
      <xdr:nvCxnSpPr>
        <xdr:cNvPr id="196" name="直線コネクタ 195"/>
        <xdr:cNvCxnSpPr/>
      </xdr:nvCxnSpPr>
      <xdr:spPr>
        <a:xfrm>
          <a:off x="4425950" y="138038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39881</xdr:rowOff>
    </xdr:from>
    <xdr:to>
      <xdr:col>23</xdr:col>
      <xdr:colOff>133350</xdr:colOff>
      <xdr:row>83</xdr:row>
      <xdr:rowOff>167873</xdr:rowOff>
    </xdr:to>
    <xdr:cxnSp macro="">
      <xdr:nvCxnSpPr>
        <xdr:cNvPr id="197" name="直線コネクタ 196"/>
        <xdr:cNvCxnSpPr/>
      </xdr:nvCxnSpPr>
      <xdr:spPr>
        <a:xfrm>
          <a:off x="3752850" y="13954001"/>
          <a:ext cx="762000" cy="12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159827</xdr:rowOff>
    </xdr:from>
    <xdr:ext cx="762000" cy="259045"/>
    <xdr:sp macro="" textlink="">
      <xdr:nvSpPr>
        <xdr:cNvPr id="198" name="人件費・物件費等の状況平均値テキスト"/>
        <xdr:cNvSpPr txBox="1"/>
      </xdr:nvSpPr>
      <xdr:spPr>
        <a:xfrm>
          <a:off x="4584700" y="14241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16300</xdr:rowOff>
    </xdr:from>
    <xdr:to>
      <xdr:col>23</xdr:col>
      <xdr:colOff>184150</xdr:colOff>
      <xdr:row>85</xdr:row>
      <xdr:rowOff>117900</xdr:rowOff>
    </xdr:to>
    <xdr:sp macro="" textlink="">
      <xdr:nvSpPr>
        <xdr:cNvPr id="199" name="フローチャート: 判断 198"/>
        <xdr:cNvSpPr/>
      </xdr:nvSpPr>
      <xdr:spPr>
        <a:xfrm>
          <a:off x="4464050" y="1426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110589</xdr:rowOff>
    </xdr:from>
    <xdr:to>
      <xdr:col>19</xdr:col>
      <xdr:colOff>133350</xdr:colOff>
      <xdr:row>83</xdr:row>
      <xdr:rowOff>39881</xdr:rowOff>
    </xdr:to>
    <xdr:cxnSp macro="">
      <xdr:nvCxnSpPr>
        <xdr:cNvPr id="200" name="直線コネクタ 199"/>
        <xdr:cNvCxnSpPr/>
      </xdr:nvCxnSpPr>
      <xdr:spPr>
        <a:xfrm>
          <a:off x="2940050" y="13857069"/>
          <a:ext cx="812800" cy="96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107362</xdr:rowOff>
    </xdr:from>
    <xdr:to>
      <xdr:col>19</xdr:col>
      <xdr:colOff>184150</xdr:colOff>
      <xdr:row>85</xdr:row>
      <xdr:rowOff>37512</xdr:rowOff>
    </xdr:to>
    <xdr:sp macro="" textlink="">
      <xdr:nvSpPr>
        <xdr:cNvPr id="201" name="フローチャート: 判断 200"/>
        <xdr:cNvSpPr/>
      </xdr:nvSpPr>
      <xdr:spPr>
        <a:xfrm>
          <a:off x="3702050" y="141891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22289</xdr:rowOff>
    </xdr:from>
    <xdr:ext cx="736600" cy="259045"/>
    <xdr:sp macro="" textlink="">
      <xdr:nvSpPr>
        <xdr:cNvPr id="202" name="テキスト ボックス 201"/>
        <xdr:cNvSpPr txBox="1"/>
      </xdr:nvSpPr>
      <xdr:spPr>
        <a:xfrm>
          <a:off x="3409950" y="14271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105423</xdr:rowOff>
    </xdr:from>
    <xdr:to>
      <xdr:col>15</xdr:col>
      <xdr:colOff>82550</xdr:colOff>
      <xdr:row>82</xdr:row>
      <xdr:rowOff>110589</xdr:rowOff>
    </xdr:to>
    <xdr:cxnSp macro="">
      <xdr:nvCxnSpPr>
        <xdr:cNvPr id="203" name="直線コネクタ 202"/>
        <xdr:cNvCxnSpPr/>
      </xdr:nvCxnSpPr>
      <xdr:spPr>
        <a:xfrm>
          <a:off x="2127250" y="13684263"/>
          <a:ext cx="812800" cy="172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140911</xdr:rowOff>
    </xdr:from>
    <xdr:to>
      <xdr:col>15</xdr:col>
      <xdr:colOff>133350</xdr:colOff>
      <xdr:row>84</xdr:row>
      <xdr:rowOff>71061</xdr:rowOff>
    </xdr:to>
    <xdr:sp macro="" textlink="">
      <xdr:nvSpPr>
        <xdr:cNvPr id="204" name="フローチャート: 判断 203"/>
        <xdr:cNvSpPr/>
      </xdr:nvSpPr>
      <xdr:spPr>
        <a:xfrm>
          <a:off x="2889250" y="1405503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55838</xdr:rowOff>
    </xdr:from>
    <xdr:ext cx="762000" cy="259045"/>
    <xdr:sp macro="" textlink="">
      <xdr:nvSpPr>
        <xdr:cNvPr id="205" name="テキスト ボックス 204"/>
        <xdr:cNvSpPr txBox="1"/>
      </xdr:nvSpPr>
      <xdr:spPr>
        <a:xfrm>
          <a:off x="2597150" y="14137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36463</xdr:rowOff>
    </xdr:from>
    <xdr:to>
      <xdr:col>11</xdr:col>
      <xdr:colOff>31750</xdr:colOff>
      <xdr:row>81</xdr:row>
      <xdr:rowOff>105423</xdr:rowOff>
    </xdr:to>
    <xdr:cxnSp macro="">
      <xdr:nvCxnSpPr>
        <xdr:cNvPr id="206" name="直線コネクタ 205"/>
        <xdr:cNvCxnSpPr/>
      </xdr:nvCxnSpPr>
      <xdr:spPr>
        <a:xfrm>
          <a:off x="1333500" y="13615303"/>
          <a:ext cx="793750" cy="6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698</xdr:rowOff>
    </xdr:from>
    <xdr:to>
      <xdr:col>11</xdr:col>
      <xdr:colOff>82550</xdr:colOff>
      <xdr:row>83</xdr:row>
      <xdr:rowOff>102298</xdr:rowOff>
    </xdr:to>
    <xdr:sp macro="" textlink="">
      <xdr:nvSpPr>
        <xdr:cNvPr id="207" name="フローチャート: 判断 206"/>
        <xdr:cNvSpPr/>
      </xdr:nvSpPr>
      <xdr:spPr>
        <a:xfrm>
          <a:off x="2095500" y="1391481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87075</xdr:rowOff>
    </xdr:from>
    <xdr:ext cx="762000" cy="259045"/>
    <xdr:sp macro="" textlink="">
      <xdr:nvSpPr>
        <xdr:cNvPr id="208" name="テキスト ボックス 207"/>
        <xdr:cNvSpPr txBox="1"/>
      </xdr:nvSpPr>
      <xdr:spPr>
        <a:xfrm>
          <a:off x="1784350" y="14001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127834</xdr:rowOff>
    </xdr:from>
    <xdr:to>
      <xdr:col>7</xdr:col>
      <xdr:colOff>31750</xdr:colOff>
      <xdr:row>83</xdr:row>
      <xdr:rowOff>57984</xdr:rowOff>
    </xdr:to>
    <xdr:sp macro="" textlink="">
      <xdr:nvSpPr>
        <xdr:cNvPr id="209" name="フローチャート: 判断 208"/>
        <xdr:cNvSpPr/>
      </xdr:nvSpPr>
      <xdr:spPr>
        <a:xfrm>
          <a:off x="1282700" y="13874314"/>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42761</xdr:rowOff>
    </xdr:from>
    <xdr:ext cx="762000" cy="259045"/>
    <xdr:sp macro="" textlink="">
      <xdr:nvSpPr>
        <xdr:cNvPr id="210" name="テキスト ボックス 209"/>
        <xdr:cNvSpPr txBox="1"/>
      </xdr:nvSpPr>
      <xdr:spPr>
        <a:xfrm>
          <a:off x="971550" y="1395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318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556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27432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19304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1366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117073</xdr:rowOff>
    </xdr:from>
    <xdr:to>
      <xdr:col>23</xdr:col>
      <xdr:colOff>184150</xdr:colOff>
      <xdr:row>84</xdr:row>
      <xdr:rowOff>47223</xdr:rowOff>
    </xdr:to>
    <xdr:sp macro="" textlink="">
      <xdr:nvSpPr>
        <xdr:cNvPr id="216" name="楕円 215"/>
        <xdr:cNvSpPr/>
      </xdr:nvSpPr>
      <xdr:spPr>
        <a:xfrm>
          <a:off x="4464050" y="1403119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133600</xdr:rowOff>
    </xdr:from>
    <xdr:ext cx="762000" cy="259045"/>
    <xdr:sp macro="" textlink="">
      <xdr:nvSpPr>
        <xdr:cNvPr id="217" name="人件費・物件費等の状況該当値テキスト"/>
        <xdr:cNvSpPr txBox="1"/>
      </xdr:nvSpPr>
      <xdr:spPr>
        <a:xfrm>
          <a:off x="4584700" y="13880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160531</xdr:rowOff>
    </xdr:from>
    <xdr:to>
      <xdr:col>19</xdr:col>
      <xdr:colOff>184150</xdr:colOff>
      <xdr:row>83</xdr:row>
      <xdr:rowOff>90681</xdr:rowOff>
    </xdr:to>
    <xdr:sp macro="" textlink="">
      <xdr:nvSpPr>
        <xdr:cNvPr id="218" name="楕円 217"/>
        <xdr:cNvSpPr/>
      </xdr:nvSpPr>
      <xdr:spPr>
        <a:xfrm>
          <a:off x="3702050" y="1390701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100858</xdr:rowOff>
    </xdr:from>
    <xdr:ext cx="736600" cy="259045"/>
    <xdr:sp macro="" textlink="">
      <xdr:nvSpPr>
        <xdr:cNvPr id="219" name="テキスト ボックス 218"/>
        <xdr:cNvSpPr txBox="1"/>
      </xdr:nvSpPr>
      <xdr:spPr>
        <a:xfrm>
          <a:off x="3409950" y="13679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59789</xdr:rowOff>
    </xdr:from>
    <xdr:to>
      <xdr:col>15</xdr:col>
      <xdr:colOff>133350</xdr:colOff>
      <xdr:row>82</xdr:row>
      <xdr:rowOff>161389</xdr:rowOff>
    </xdr:to>
    <xdr:sp macro="" textlink="">
      <xdr:nvSpPr>
        <xdr:cNvPr id="220" name="楕円 219"/>
        <xdr:cNvSpPr/>
      </xdr:nvSpPr>
      <xdr:spPr>
        <a:xfrm>
          <a:off x="2889250" y="13806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116</xdr:rowOff>
    </xdr:from>
    <xdr:ext cx="762000" cy="259045"/>
    <xdr:sp macro="" textlink="">
      <xdr:nvSpPr>
        <xdr:cNvPr id="221" name="テキスト ボックス 220"/>
        <xdr:cNvSpPr txBox="1"/>
      </xdr:nvSpPr>
      <xdr:spPr>
        <a:xfrm>
          <a:off x="2597150" y="13578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54623</xdr:rowOff>
    </xdr:from>
    <xdr:to>
      <xdr:col>11</xdr:col>
      <xdr:colOff>82550</xdr:colOff>
      <xdr:row>81</xdr:row>
      <xdr:rowOff>156223</xdr:rowOff>
    </xdr:to>
    <xdr:sp macro="" textlink="">
      <xdr:nvSpPr>
        <xdr:cNvPr id="222" name="楕円 221"/>
        <xdr:cNvSpPr/>
      </xdr:nvSpPr>
      <xdr:spPr>
        <a:xfrm>
          <a:off x="2095500" y="1363346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166400</xdr:rowOff>
    </xdr:from>
    <xdr:ext cx="762000" cy="259045"/>
    <xdr:sp macro="" textlink="">
      <xdr:nvSpPr>
        <xdr:cNvPr id="223" name="テキスト ボックス 222"/>
        <xdr:cNvSpPr txBox="1"/>
      </xdr:nvSpPr>
      <xdr:spPr>
        <a:xfrm>
          <a:off x="1784350" y="13409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157113</xdr:rowOff>
    </xdr:from>
    <xdr:to>
      <xdr:col>7</xdr:col>
      <xdr:colOff>31750</xdr:colOff>
      <xdr:row>81</xdr:row>
      <xdr:rowOff>87263</xdr:rowOff>
    </xdr:to>
    <xdr:sp macro="" textlink="">
      <xdr:nvSpPr>
        <xdr:cNvPr id="224" name="楕円 223"/>
        <xdr:cNvSpPr/>
      </xdr:nvSpPr>
      <xdr:spPr>
        <a:xfrm>
          <a:off x="1282700" y="13568313"/>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97440</xdr:rowOff>
    </xdr:from>
    <xdr:ext cx="762000" cy="259045"/>
    <xdr:sp macro="" textlink="">
      <xdr:nvSpPr>
        <xdr:cNvPr id="225" name="テキスト ボックス 224"/>
        <xdr:cNvSpPr txBox="1"/>
      </xdr:nvSpPr>
      <xdr:spPr>
        <a:xfrm>
          <a:off x="971550" y="1334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16649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2412847" y="127127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4041255"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6351250" y="1260475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6351250" y="1279144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7849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7849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191770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191770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16649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64592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6459200" y="1310132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6570960" y="13411200"/>
          <a:ext cx="526034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国の給料表及び東京都を参考としている本市の給料表は、ともに改定がなかったが、職員の採用・退職などに伴う職員構成の変動が多かったことにより前年から減少となった。</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16649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097915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1664950" y="1512388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0979150" y="1498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1664950" y="14786791"/>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0979150" y="14648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1664950" y="1444969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0979150" y="14311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1664950" y="1411260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0979150" y="1397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1664950" y="1377550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0979150" y="1363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1664950" y="13438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0979150" y="13300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16649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097915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16649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87086</xdr:rowOff>
    </xdr:to>
    <xdr:cxnSp macro="">
      <xdr:nvCxnSpPr>
        <xdr:cNvPr id="256" name="直線コネクタ 255"/>
        <xdr:cNvCxnSpPr/>
      </xdr:nvCxnSpPr>
      <xdr:spPr>
        <a:xfrm flipV="1">
          <a:off x="15474950" y="13455650"/>
          <a:ext cx="0" cy="15513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59163</xdr:rowOff>
    </xdr:from>
    <xdr:ext cx="762000" cy="259045"/>
    <xdr:sp macro="" textlink="">
      <xdr:nvSpPr>
        <xdr:cNvPr id="257" name="給与水準   （国との比較）最小値テキスト"/>
        <xdr:cNvSpPr txBox="1"/>
      </xdr:nvSpPr>
      <xdr:spPr>
        <a:xfrm>
          <a:off x="15563850" y="14979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87086</xdr:rowOff>
    </xdr:from>
    <xdr:to>
      <xdr:col>81</xdr:col>
      <xdr:colOff>133350</xdr:colOff>
      <xdr:row>89</xdr:row>
      <xdr:rowOff>87086</xdr:rowOff>
    </xdr:to>
    <xdr:cxnSp macro="">
      <xdr:nvCxnSpPr>
        <xdr:cNvPr id="258" name="直線コネクタ 257"/>
        <xdr:cNvCxnSpPr/>
      </xdr:nvCxnSpPr>
      <xdr:spPr>
        <a:xfrm>
          <a:off x="15405100" y="1500704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9" name="給与水準   （国との比較）最大値テキスト"/>
        <xdr:cNvSpPr txBox="1"/>
      </xdr:nvSpPr>
      <xdr:spPr>
        <a:xfrm>
          <a:off x="15563850" y="13206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60" name="直線コネクタ 259"/>
        <xdr:cNvCxnSpPr/>
      </xdr:nvCxnSpPr>
      <xdr:spPr>
        <a:xfrm>
          <a:off x="15405100" y="134556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116114</xdr:rowOff>
    </xdr:from>
    <xdr:to>
      <xdr:col>81</xdr:col>
      <xdr:colOff>44450</xdr:colOff>
      <xdr:row>84</xdr:row>
      <xdr:rowOff>13607</xdr:rowOff>
    </xdr:to>
    <xdr:cxnSp macro="">
      <xdr:nvCxnSpPr>
        <xdr:cNvPr id="261" name="直線コネクタ 260"/>
        <xdr:cNvCxnSpPr/>
      </xdr:nvCxnSpPr>
      <xdr:spPr>
        <a:xfrm flipV="1">
          <a:off x="14712950" y="14030234"/>
          <a:ext cx="762000" cy="65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21970</xdr:rowOff>
    </xdr:from>
    <xdr:ext cx="762000" cy="259045"/>
    <xdr:sp macro="" textlink="">
      <xdr:nvSpPr>
        <xdr:cNvPr id="262" name="給与水準   （国との比較）平均値テキスト"/>
        <xdr:cNvSpPr txBox="1"/>
      </xdr:nvSpPr>
      <xdr:spPr>
        <a:xfrm>
          <a:off x="15563850" y="142713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63" name="フローチャート: 判断 262"/>
        <xdr:cNvSpPr/>
      </xdr:nvSpPr>
      <xdr:spPr>
        <a:xfrm>
          <a:off x="15427960" y="14299293"/>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13607</xdr:rowOff>
    </xdr:from>
    <xdr:to>
      <xdr:col>77</xdr:col>
      <xdr:colOff>44450</xdr:colOff>
      <xdr:row>84</xdr:row>
      <xdr:rowOff>13607</xdr:rowOff>
    </xdr:to>
    <xdr:cxnSp macro="">
      <xdr:nvCxnSpPr>
        <xdr:cNvPr id="264" name="直線コネクタ 263"/>
        <xdr:cNvCxnSpPr/>
      </xdr:nvCxnSpPr>
      <xdr:spPr>
        <a:xfrm>
          <a:off x="13903960" y="14095367"/>
          <a:ext cx="8089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5" name="フローチャート: 判断 264"/>
        <xdr:cNvSpPr/>
      </xdr:nvSpPr>
      <xdr:spPr>
        <a:xfrm>
          <a:off x="14665960" y="1435100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66" name="テキスト ボックス 265"/>
        <xdr:cNvSpPr txBox="1"/>
      </xdr:nvSpPr>
      <xdr:spPr>
        <a:xfrm>
          <a:off x="14370050" y="14433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13607</xdr:rowOff>
    </xdr:from>
    <xdr:to>
      <xdr:col>72</xdr:col>
      <xdr:colOff>203200</xdr:colOff>
      <xdr:row>84</xdr:row>
      <xdr:rowOff>65314</xdr:rowOff>
    </xdr:to>
    <xdr:cxnSp macro="">
      <xdr:nvCxnSpPr>
        <xdr:cNvPr id="267" name="直線コネクタ 266"/>
        <xdr:cNvCxnSpPr/>
      </xdr:nvCxnSpPr>
      <xdr:spPr>
        <a:xfrm flipV="1">
          <a:off x="13106400" y="14095367"/>
          <a:ext cx="79756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8" name="フローチャート: 判断 267"/>
        <xdr:cNvSpPr/>
      </xdr:nvSpPr>
      <xdr:spPr>
        <a:xfrm>
          <a:off x="13868400" y="14385471"/>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50998</xdr:rowOff>
    </xdr:from>
    <xdr:ext cx="762000" cy="259045"/>
    <xdr:sp macro="" textlink="">
      <xdr:nvSpPr>
        <xdr:cNvPr id="269" name="テキスト ボックス 268"/>
        <xdr:cNvSpPr txBox="1"/>
      </xdr:nvSpPr>
      <xdr:spPr>
        <a:xfrm>
          <a:off x="13557250" y="144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65314</xdr:rowOff>
    </xdr:from>
    <xdr:to>
      <xdr:col>68</xdr:col>
      <xdr:colOff>152400</xdr:colOff>
      <xdr:row>84</xdr:row>
      <xdr:rowOff>151493</xdr:rowOff>
    </xdr:to>
    <xdr:cxnSp macro="">
      <xdr:nvCxnSpPr>
        <xdr:cNvPr id="270" name="直線コネクタ 269"/>
        <xdr:cNvCxnSpPr/>
      </xdr:nvCxnSpPr>
      <xdr:spPr>
        <a:xfrm flipV="1">
          <a:off x="12293600" y="14147074"/>
          <a:ext cx="8128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153307</xdr:rowOff>
    </xdr:from>
    <xdr:to>
      <xdr:col>68</xdr:col>
      <xdr:colOff>203200</xdr:colOff>
      <xdr:row>86</xdr:row>
      <xdr:rowOff>83457</xdr:rowOff>
    </xdr:to>
    <xdr:sp macro="" textlink="">
      <xdr:nvSpPr>
        <xdr:cNvPr id="271" name="フローチャート: 判断 270"/>
        <xdr:cNvSpPr/>
      </xdr:nvSpPr>
      <xdr:spPr>
        <a:xfrm>
          <a:off x="13055600" y="14402707"/>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68234</xdr:rowOff>
    </xdr:from>
    <xdr:ext cx="762000" cy="259045"/>
    <xdr:sp macro="" textlink="">
      <xdr:nvSpPr>
        <xdr:cNvPr id="272" name="テキスト ボックス 271"/>
        <xdr:cNvSpPr txBox="1"/>
      </xdr:nvSpPr>
      <xdr:spPr>
        <a:xfrm>
          <a:off x="12763500" y="14485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3" name="フローチャート: 判断 272"/>
        <xdr:cNvSpPr/>
      </xdr:nvSpPr>
      <xdr:spPr>
        <a:xfrm>
          <a:off x="12242800" y="14433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102706</xdr:rowOff>
    </xdr:from>
    <xdr:ext cx="762000" cy="259045"/>
    <xdr:sp macro="" textlink="">
      <xdr:nvSpPr>
        <xdr:cNvPr id="274" name="テキスト ボックス 273"/>
        <xdr:cNvSpPr txBox="1"/>
      </xdr:nvSpPr>
      <xdr:spPr>
        <a:xfrm>
          <a:off x="11950700" y="14519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5278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4516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371473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29095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20967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65314</xdr:rowOff>
    </xdr:from>
    <xdr:to>
      <xdr:col>81</xdr:col>
      <xdr:colOff>95250</xdr:colOff>
      <xdr:row>83</xdr:row>
      <xdr:rowOff>166914</xdr:rowOff>
    </xdr:to>
    <xdr:sp macro="" textlink="">
      <xdr:nvSpPr>
        <xdr:cNvPr id="280" name="楕円 279"/>
        <xdr:cNvSpPr/>
      </xdr:nvSpPr>
      <xdr:spPr>
        <a:xfrm>
          <a:off x="15427960" y="13979434"/>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81841</xdr:rowOff>
    </xdr:from>
    <xdr:ext cx="762000" cy="259045"/>
    <xdr:sp macro="" textlink="">
      <xdr:nvSpPr>
        <xdr:cNvPr id="281" name="給与水準   （国との比較）該当値テキスト"/>
        <xdr:cNvSpPr txBox="1"/>
      </xdr:nvSpPr>
      <xdr:spPr>
        <a:xfrm>
          <a:off x="15563850" y="1382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134257</xdr:rowOff>
    </xdr:from>
    <xdr:to>
      <xdr:col>77</xdr:col>
      <xdr:colOff>95250</xdr:colOff>
      <xdr:row>84</xdr:row>
      <xdr:rowOff>64407</xdr:rowOff>
    </xdr:to>
    <xdr:sp macro="" textlink="">
      <xdr:nvSpPr>
        <xdr:cNvPr id="282" name="楕円 281"/>
        <xdr:cNvSpPr/>
      </xdr:nvSpPr>
      <xdr:spPr>
        <a:xfrm>
          <a:off x="14665960" y="14048377"/>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74584</xdr:rowOff>
    </xdr:from>
    <xdr:ext cx="736600" cy="259045"/>
    <xdr:sp macro="" textlink="">
      <xdr:nvSpPr>
        <xdr:cNvPr id="283" name="テキスト ボックス 282"/>
        <xdr:cNvSpPr txBox="1"/>
      </xdr:nvSpPr>
      <xdr:spPr>
        <a:xfrm>
          <a:off x="14370050" y="138210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134257</xdr:rowOff>
    </xdr:from>
    <xdr:to>
      <xdr:col>73</xdr:col>
      <xdr:colOff>44450</xdr:colOff>
      <xdr:row>84</xdr:row>
      <xdr:rowOff>64407</xdr:rowOff>
    </xdr:to>
    <xdr:sp macro="" textlink="">
      <xdr:nvSpPr>
        <xdr:cNvPr id="284" name="楕円 283"/>
        <xdr:cNvSpPr/>
      </xdr:nvSpPr>
      <xdr:spPr>
        <a:xfrm>
          <a:off x="13868400" y="14048377"/>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74584</xdr:rowOff>
    </xdr:from>
    <xdr:ext cx="762000" cy="259045"/>
    <xdr:sp macro="" textlink="">
      <xdr:nvSpPr>
        <xdr:cNvPr id="285" name="テキスト ボックス 284"/>
        <xdr:cNvSpPr txBox="1"/>
      </xdr:nvSpPr>
      <xdr:spPr>
        <a:xfrm>
          <a:off x="13557250" y="1382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14514</xdr:rowOff>
    </xdr:from>
    <xdr:to>
      <xdr:col>68</xdr:col>
      <xdr:colOff>203200</xdr:colOff>
      <xdr:row>84</xdr:row>
      <xdr:rowOff>116114</xdr:rowOff>
    </xdr:to>
    <xdr:sp macro="" textlink="">
      <xdr:nvSpPr>
        <xdr:cNvPr id="286" name="楕円 285"/>
        <xdr:cNvSpPr/>
      </xdr:nvSpPr>
      <xdr:spPr>
        <a:xfrm>
          <a:off x="13055600" y="14096274"/>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126291</xdr:rowOff>
    </xdr:from>
    <xdr:ext cx="762000" cy="259045"/>
    <xdr:sp macro="" textlink="">
      <xdr:nvSpPr>
        <xdr:cNvPr id="287" name="テキスト ボックス 286"/>
        <xdr:cNvSpPr txBox="1"/>
      </xdr:nvSpPr>
      <xdr:spPr>
        <a:xfrm>
          <a:off x="12763500" y="13872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100693</xdr:rowOff>
    </xdr:from>
    <xdr:to>
      <xdr:col>64</xdr:col>
      <xdr:colOff>152400</xdr:colOff>
      <xdr:row>85</xdr:row>
      <xdr:rowOff>30843</xdr:rowOff>
    </xdr:to>
    <xdr:sp macro="" textlink="">
      <xdr:nvSpPr>
        <xdr:cNvPr id="288" name="楕円 287"/>
        <xdr:cNvSpPr/>
      </xdr:nvSpPr>
      <xdr:spPr>
        <a:xfrm>
          <a:off x="12242800" y="1418245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41020</xdr:rowOff>
    </xdr:from>
    <xdr:ext cx="762000" cy="259045"/>
    <xdr:sp macro="" textlink="">
      <xdr:nvSpPr>
        <xdr:cNvPr id="289" name="テキスト ボックス 288"/>
        <xdr:cNvSpPr txBox="1"/>
      </xdr:nvSpPr>
      <xdr:spPr>
        <a:xfrm>
          <a:off x="11950700" y="1395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16649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2146152" y="898652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4307949"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6351250" y="888238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6351250" y="906526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7849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7849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191770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191770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16649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64592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6459200" y="937895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6570960" y="968883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給食調理業務などの業務の合理化・効率化、東京</a:t>
          </a:r>
          <a:r>
            <a:rPr kumimoji="1" lang="en-US" altLang="ja-JP" sz="1300">
              <a:latin typeface="ＭＳ Ｐゴシック" panose="020B0600070205080204" pitchFamily="50" charset="-128"/>
              <a:ea typeface="ＭＳ Ｐゴシック" panose="020B0600070205080204" pitchFamily="50" charset="-128"/>
            </a:rPr>
            <a:t>2020</a:t>
          </a:r>
          <a:r>
            <a:rPr kumimoji="1" lang="ja-JP" altLang="en-US" sz="1300">
              <a:latin typeface="ＭＳ Ｐゴシック" panose="020B0600070205080204" pitchFamily="50" charset="-128"/>
              <a:ea typeface="ＭＳ Ｐゴシック" panose="020B0600070205080204" pitchFamily="50" charset="-128"/>
            </a:rPr>
            <a:t>大会の終了などの事業の収束により職員を減員した一方、健康危機管理への対策及び新型コロナウイルスワクチン接種体制確保、子どもの養育相談及び虐待防止対策などに必要な職員を配置した。その結果、前年と比較して増員しているが、平均は大きく下回っている。</a:t>
          </a:r>
        </a:p>
        <a:p>
          <a:r>
            <a:rPr kumimoji="1" lang="ja-JP" altLang="en-US" sz="1300">
              <a:latin typeface="ＭＳ Ｐゴシック" panose="020B0600070205080204" pitchFamily="50" charset="-128"/>
              <a:ea typeface="ＭＳ Ｐゴシック" panose="020B0600070205080204" pitchFamily="50" charset="-128"/>
            </a:rPr>
            <a:t>　定数管理計画に基づき、令和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年度の職員数を基準に、人口に対する職員規模を維持することを前提とし、今後も適切な定数管理を行っていく。</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1626850" y="91922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16649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097915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1664950" y="1140151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0979150" y="1125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1664950" y="110644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0979150" y="10922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1664950" y="1072732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0979150" y="10585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1664950" y="10390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0979150" y="1024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1664950" y="1005313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0979150" y="9910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1664950" y="971604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0979150" y="9573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16649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097915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16649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114119</xdr:rowOff>
    </xdr:from>
    <xdr:to>
      <xdr:col>81</xdr:col>
      <xdr:colOff>44450</xdr:colOff>
      <xdr:row>67</xdr:row>
      <xdr:rowOff>86904</xdr:rowOff>
    </xdr:to>
    <xdr:cxnSp macro="">
      <xdr:nvCxnSpPr>
        <xdr:cNvPr id="321" name="直線コネクタ 320"/>
        <xdr:cNvCxnSpPr/>
      </xdr:nvCxnSpPr>
      <xdr:spPr>
        <a:xfrm flipV="1">
          <a:off x="15474950" y="10004879"/>
          <a:ext cx="0" cy="13139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58981</xdr:rowOff>
    </xdr:from>
    <xdr:ext cx="762000" cy="259045"/>
    <xdr:sp macro="" textlink="">
      <xdr:nvSpPr>
        <xdr:cNvPr id="322" name="定員管理の状況最小値テキスト"/>
        <xdr:cNvSpPr txBox="1"/>
      </xdr:nvSpPr>
      <xdr:spPr>
        <a:xfrm>
          <a:off x="15563850" y="11290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86904</xdr:rowOff>
    </xdr:from>
    <xdr:to>
      <xdr:col>81</xdr:col>
      <xdr:colOff>133350</xdr:colOff>
      <xdr:row>67</xdr:row>
      <xdr:rowOff>86904</xdr:rowOff>
    </xdr:to>
    <xdr:cxnSp macro="">
      <xdr:nvCxnSpPr>
        <xdr:cNvPr id="323" name="直線コネクタ 322"/>
        <xdr:cNvCxnSpPr/>
      </xdr:nvCxnSpPr>
      <xdr:spPr>
        <a:xfrm>
          <a:off x="15405100" y="1131878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29046</xdr:rowOff>
    </xdr:from>
    <xdr:ext cx="762000" cy="259045"/>
    <xdr:sp macro="" textlink="">
      <xdr:nvSpPr>
        <xdr:cNvPr id="324" name="定員管理の状況最大値テキスト"/>
        <xdr:cNvSpPr txBox="1"/>
      </xdr:nvSpPr>
      <xdr:spPr>
        <a:xfrm>
          <a:off x="15563850" y="9752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114119</xdr:rowOff>
    </xdr:from>
    <xdr:to>
      <xdr:col>81</xdr:col>
      <xdr:colOff>133350</xdr:colOff>
      <xdr:row>59</xdr:row>
      <xdr:rowOff>114119</xdr:rowOff>
    </xdr:to>
    <xdr:cxnSp macro="">
      <xdr:nvCxnSpPr>
        <xdr:cNvPr id="325" name="直線コネクタ 324"/>
        <xdr:cNvCxnSpPr/>
      </xdr:nvCxnSpPr>
      <xdr:spPr>
        <a:xfrm>
          <a:off x="15405100" y="1000487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89988</xdr:rowOff>
    </xdr:from>
    <xdr:to>
      <xdr:col>81</xdr:col>
      <xdr:colOff>44450</xdr:colOff>
      <xdr:row>59</xdr:row>
      <xdr:rowOff>114119</xdr:rowOff>
    </xdr:to>
    <xdr:cxnSp macro="">
      <xdr:nvCxnSpPr>
        <xdr:cNvPr id="326" name="直線コネクタ 325"/>
        <xdr:cNvCxnSpPr/>
      </xdr:nvCxnSpPr>
      <xdr:spPr>
        <a:xfrm>
          <a:off x="14712950" y="9980748"/>
          <a:ext cx="762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72589</xdr:rowOff>
    </xdr:from>
    <xdr:ext cx="762000" cy="259045"/>
    <xdr:sp macro="" textlink="">
      <xdr:nvSpPr>
        <xdr:cNvPr id="327" name="定員管理の状況平均値テキスト"/>
        <xdr:cNvSpPr txBox="1"/>
      </xdr:nvSpPr>
      <xdr:spPr>
        <a:xfrm>
          <a:off x="15563850" y="104662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100512</xdr:rowOff>
    </xdr:from>
    <xdr:to>
      <xdr:col>81</xdr:col>
      <xdr:colOff>95250</xdr:colOff>
      <xdr:row>63</xdr:row>
      <xdr:rowOff>30662</xdr:rowOff>
    </xdr:to>
    <xdr:sp macro="" textlink="">
      <xdr:nvSpPr>
        <xdr:cNvPr id="328" name="フローチャート: 判断 327"/>
        <xdr:cNvSpPr/>
      </xdr:nvSpPr>
      <xdr:spPr>
        <a:xfrm>
          <a:off x="15427960" y="10494192"/>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89988</xdr:rowOff>
    </xdr:from>
    <xdr:to>
      <xdr:col>77</xdr:col>
      <xdr:colOff>44450</xdr:colOff>
      <xdr:row>59</xdr:row>
      <xdr:rowOff>89988</xdr:rowOff>
    </xdr:to>
    <xdr:cxnSp macro="">
      <xdr:nvCxnSpPr>
        <xdr:cNvPr id="329" name="直線コネクタ 328"/>
        <xdr:cNvCxnSpPr/>
      </xdr:nvCxnSpPr>
      <xdr:spPr>
        <a:xfrm>
          <a:off x="13903960" y="9980748"/>
          <a:ext cx="8089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83276</xdr:rowOff>
    </xdr:from>
    <xdr:to>
      <xdr:col>77</xdr:col>
      <xdr:colOff>95250</xdr:colOff>
      <xdr:row>63</xdr:row>
      <xdr:rowOff>13426</xdr:rowOff>
    </xdr:to>
    <xdr:sp macro="" textlink="">
      <xdr:nvSpPr>
        <xdr:cNvPr id="330" name="フローチャート: 判断 329"/>
        <xdr:cNvSpPr/>
      </xdr:nvSpPr>
      <xdr:spPr>
        <a:xfrm>
          <a:off x="14665960" y="10476956"/>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169653</xdr:rowOff>
    </xdr:from>
    <xdr:ext cx="736600" cy="259045"/>
    <xdr:sp macro="" textlink="">
      <xdr:nvSpPr>
        <xdr:cNvPr id="331" name="テキスト ボックス 330"/>
        <xdr:cNvSpPr txBox="1"/>
      </xdr:nvSpPr>
      <xdr:spPr>
        <a:xfrm>
          <a:off x="14370050" y="10563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83094</xdr:rowOff>
    </xdr:from>
    <xdr:to>
      <xdr:col>72</xdr:col>
      <xdr:colOff>203200</xdr:colOff>
      <xdr:row>59</xdr:row>
      <xdr:rowOff>89988</xdr:rowOff>
    </xdr:to>
    <xdr:cxnSp macro="">
      <xdr:nvCxnSpPr>
        <xdr:cNvPr id="332" name="直線コネクタ 331"/>
        <xdr:cNvCxnSpPr/>
      </xdr:nvCxnSpPr>
      <xdr:spPr>
        <a:xfrm>
          <a:off x="13106400" y="9973854"/>
          <a:ext cx="79756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69487</xdr:rowOff>
    </xdr:from>
    <xdr:to>
      <xdr:col>73</xdr:col>
      <xdr:colOff>44450</xdr:colOff>
      <xdr:row>62</xdr:row>
      <xdr:rowOff>171087</xdr:rowOff>
    </xdr:to>
    <xdr:sp macro="" textlink="">
      <xdr:nvSpPr>
        <xdr:cNvPr id="333" name="フローチャート: 判断 332"/>
        <xdr:cNvSpPr/>
      </xdr:nvSpPr>
      <xdr:spPr>
        <a:xfrm>
          <a:off x="13868400" y="1046316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155864</xdr:rowOff>
    </xdr:from>
    <xdr:ext cx="762000" cy="259045"/>
    <xdr:sp macro="" textlink="">
      <xdr:nvSpPr>
        <xdr:cNvPr id="334" name="テキスト ボックス 333"/>
        <xdr:cNvSpPr txBox="1"/>
      </xdr:nvSpPr>
      <xdr:spPr>
        <a:xfrm>
          <a:off x="13557250" y="10549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52070</xdr:rowOff>
    </xdr:from>
    <xdr:to>
      <xdr:col>68</xdr:col>
      <xdr:colOff>152400</xdr:colOff>
      <xdr:row>59</xdr:row>
      <xdr:rowOff>83094</xdr:rowOff>
    </xdr:to>
    <xdr:cxnSp macro="">
      <xdr:nvCxnSpPr>
        <xdr:cNvPr id="335" name="直線コネクタ 334"/>
        <xdr:cNvCxnSpPr/>
      </xdr:nvCxnSpPr>
      <xdr:spPr>
        <a:xfrm>
          <a:off x="12293600" y="9942830"/>
          <a:ext cx="8128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52251</xdr:rowOff>
    </xdr:from>
    <xdr:to>
      <xdr:col>68</xdr:col>
      <xdr:colOff>203200</xdr:colOff>
      <xdr:row>62</xdr:row>
      <xdr:rowOff>153851</xdr:rowOff>
    </xdr:to>
    <xdr:sp macro="" textlink="">
      <xdr:nvSpPr>
        <xdr:cNvPr id="336" name="フローチャート: 判断 335"/>
        <xdr:cNvSpPr/>
      </xdr:nvSpPr>
      <xdr:spPr>
        <a:xfrm>
          <a:off x="13055600" y="10445931"/>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138628</xdr:rowOff>
    </xdr:from>
    <xdr:ext cx="762000" cy="259045"/>
    <xdr:sp macro="" textlink="">
      <xdr:nvSpPr>
        <xdr:cNvPr id="337" name="テキスト ボックス 336"/>
        <xdr:cNvSpPr txBox="1"/>
      </xdr:nvSpPr>
      <xdr:spPr>
        <a:xfrm>
          <a:off x="12763500" y="10532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28122</xdr:rowOff>
    </xdr:from>
    <xdr:to>
      <xdr:col>64</xdr:col>
      <xdr:colOff>152400</xdr:colOff>
      <xdr:row>62</xdr:row>
      <xdr:rowOff>129722</xdr:rowOff>
    </xdr:to>
    <xdr:sp macro="" textlink="">
      <xdr:nvSpPr>
        <xdr:cNvPr id="338" name="フローチャート: 判断 337"/>
        <xdr:cNvSpPr/>
      </xdr:nvSpPr>
      <xdr:spPr>
        <a:xfrm>
          <a:off x="12242800" y="10421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114499</xdr:rowOff>
    </xdr:from>
    <xdr:ext cx="762000" cy="259045"/>
    <xdr:sp macro="" textlink="">
      <xdr:nvSpPr>
        <xdr:cNvPr id="339" name="テキスト ボックス 338"/>
        <xdr:cNvSpPr txBox="1"/>
      </xdr:nvSpPr>
      <xdr:spPr>
        <a:xfrm>
          <a:off x="11950700" y="1050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5278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4516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371473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29095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20967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63319</xdr:rowOff>
    </xdr:from>
    <xdr:to>
      <xdr:col>81</xdr:col>
      <xdr:colOff>95250</xdr:colOff>
      <xdr:row>59</xdr:row>
      <xdr:rowOff>164919</xdr:rowOff>
    </xdr:to>
    <xdr:sp macro="" textlink="">
      <xdr:nvSpPr>
        <xdr:cNvPr id="345" name="楕円 344"/>
        <xdr:cNvSpPr/>
      </xdr:nvSpPr>
      <xdr:spPr>
        <a:xfrm>
          <a:off x="15427960" y="9954079"/>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156046</xdr:rowOff>
    </xdr:from>
    <xdr:ext cx="762000" cy="259045"/>
    <xdr:sp macro="" textlink="">
      <xdr:nvSpPr>
        <xdr:cNvPr id="346" name="定員管理の状況該当値テキスト"/>
        <xdr:cNvSpPr txBox="1"/>
      </xdr:nvSpPr>
      <xdr:spPr>
        <a:xfrm>
          <a:off x="15563850" y="9879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39188</xdr:rowOff>
    </xdr:from>
    <xdr:to>
      <xdr:col>77</xdr:col>
      <xdr:colOff>95250</xdr:colOff>
      <xdr:row>59</xdr:row>
      <xdr:rowOff>140788</xdr:rowOff>
    </xdr:to>
    <xdr:sp macro="" textlink="">
      <xdr:nvSpPr>
        <xdr:cNvPr id="347" name="楕円 346"/>
        <xdr:cNvSpPr/>
      </xdr:nvSpPr>
      <xdr:spPr>
        <a:xfrm>
          <a:off x="14665960" y="9929948"/>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150965</xdr:rowOff>
    </xdr:from>
    <xdr:ext cx="736600" cy="259045"/>
    <xdr:sp macro="" textlink="">
      <xdr:nvSpPr>
        <xdr:cNvPr id="348" name="テキスト ボックス 347"/>
        <xdr:cNvSpPr txBox="1"/>
      </xdr:nvSpPr>
      <xdr:spPr>
        <a:xfrm>
          <a:off x="14370050" y="9706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39188</xdr:rowOff>
    </xdr:from>
    <xdr:to>
      <xdr:col>73</xdr:col>
      <xdr:colOff>44450</xdr:colOff>
      <xdr:row>59</xdr:row>
      <xdr:rowOff>140788</xdr:rowOff>
    </xdr:to>
    <xdr:sp macro="" textlink="">
      <xdr:nvSpPr>
        <xdr:cNvPr id="349" name="楕円 348"/>
        <xdr:cNvSpPr/>
      </xdr:nvSpPr>
      <xdr:spPr>
        <a:xfrm>
          <a:off x="13868400" y="992994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150965</xdr:rowOff>
    </xdr:from>
    <xdr:ext cx="762000" cy="259045"/>
    <xdr:sp macro="" textlink="">
      <xdr:nvSpPr>
        <xdr:cNvPr id="350" name="テキスト ボックス 349"/>
        <xdr:cNvSpPr txBox="1"/>
      </xdr:nvSpPr>
      <xdr:spPr>
        <a:xfrm>
          <a:off x="13557250" y="970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32294</xdr:rowOff>
    </xdr:from>
    <xdr:to>
      <xdr:col>68</xdr:col>
      <xdr:colOff>203200</xdr:colOff>
      <xdr:row>59</xdr:row>
      <xdr:rowOff>133894</xdr:rowOff>
    </xdr:to>
    <xdr:sp macro="" textlink="">
      <xdr:nvSpPr>
        <xdr:cNvPr id="351" name="楕円 350"/>
        <xdr:cNvSpPr/>
      </xdr:nvSpPr>
      <xdr:spPr>
        <a:xfrm>
          <a:off x="13055600" y="9923054"/>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144071</xdr:rowOff>
    </xdr:from>
    <xdr:ext cx="762000" cy="259045"/>
    <xdr:sp macro="" textlink="">
      <xdr:nvSpPr>
        <xdr:cNvPr id="352" name="テキスト ボックス 351"/>
        <xdr:cNvSpPr txBox="1"/>
      </xdr:nvSpPr>
      <xdr:spPr>
        <a:xfrm>
          <a:off x="12763500" y="9699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1270</xdr:rowOff>
    </xdr:from>
    <xdr:to>
      <xdr:col>64</xdr:col>
      <xdr:colOff>152400</xdr:colOff>
      <xdr:row>59</xdr:row>
      <xdr:rowOff>102870</xdr:rowOff>
    </xdr:to>
    <xdr:sp macro="" textlink="">
      <xdr:nvSpPr>
        <xdr:cNvPr id="353" name="楕円 352"/>
        <xdr:cNvSpPr/>
      </xdr:nvSpPr>
      <xdr:spPr>
        <a:xfrm>
          <a:off x="12242800" y="989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113047</xdr:rowOff>
    </xdr:from>
    <xdr:ext cx="762000" cy="259045"/>
    <xdr:sp macro="" textlink="">
      <xdr:nvSpPr>
        <xdr:cNvPr id="354" name="テキスト ボックス 353"/>
        <xdr:cNvSpPr txBox="1"/>
      </xdr:nvSpPr>
      <xdr:spPr>
        <a:xfrm>
          <a:off x="119507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16649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2436924" y="52603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4017176"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6351250" y="515620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6351250" y="534289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7849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7849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191770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191770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16649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64592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6459200" y="565277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6570960" y="596265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ポイント増加した。これは、一般会計等の元利償還金が臨時財政対策債の償還費等の増により増加したほか、下水道事業会計への繰出金が増加したことによるものである。</a:t>
          </a: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1626850" y="54660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16649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097915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71" name="直線コネクタ 370"/>
        <xdr:cNvCxnSpPr/>
      </xdr:nvCxnSpPr>
      <xdr:spPr>
        <a:xfrm>
          <a:off x="11664950" y="76753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2" name="テキスト ボックス 371"/>
        <xdr:cNvSpPr txBox="1"/>
      </xdr:nvSpPr>
      <xdr:spPr>
        <a:xfrm>
          <a:off x="10979150" y="753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3" name="直線コネクタ 372"/>
        <xdr:cNvCxnSpPr/>
      </xdr:nvCxnSpPr>
      <xdr:spPr>
        <a:xfrm>
          <a:off x="11664950" y="733824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4" name="テキスト ボックス 373"/>
        <xdr:cNvSpPr txBox="1"/>
      </xdr:nvSpPr>
      <xdr:spPr>
        <a:xfrm>
          <a:off x="10979150" y="719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5" name="直線コネクタ 374"/>
        <xdr:cNvCxnSpPr/>
      </xdr:nvCxnSpPr>
      <xdr:spPr>
        <a:xfrm>
          <a:off x="11664950" y="700114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6" name="テキスト ボックス 375"/>
        <xdr:cNvSpPr txBox="1"/>
      </xdr:nvSpPr>
      <xdr:spPr>
        <a:xfrm>
          <a:off x="10979150" y="686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7" name="直線コネクタ 376"/>
        <xdr:cNvCxnSpPr/>
      </xdr:nvCxnSpPr>
      <xdr:spPr>
        <a:xfrm>
          <a:off x="11664950" y="6664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8" name="テキスト ボックス 377"/>
        <xdr:cNvSpPr txBox="1"/>
      </xdr:nvSpPr>
      <xdr:spPr>
        <a:xfrm>
          <a:off x="10979150" y="652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9" name="直線コネクタ 378"/>
        <xdr:cNvCxnSpPr/>
      </xdr:nvCxnSpPr>
      <xdr:spPr>
        <a:xfrm>
          <a:off x="11664950" y="632695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80" name="テキスト ボックス 379"/>
        <xdr:cNvSpPr txBox="1"/>
      </xdr:nvSpPr>
      <xdr:spPr>
        <a:xfrm>
          <a:off x="10979150" y="618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81" name="直線コネクタ 380"/>
        <xdr:cNvCxnSpPr/>
      </xdr:nvCxnSpPr>
      <xdr:spPr>
        <a:xfrm>
          <a:off x="11664950" y="59898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2" name="直線コネクタ 381"/>
        <xdr:cNvCxnSpPr/>
      </xdr:nvCxnSpPr>
      <xdr:spPr>
        <a:xfrm>
          <a:off x="116649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xdr:cNvSpPr/>
      </xdr:nvSpPr>
      <xdr:spPr>
        <a:xfrm>
          <a:off x="116649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146352</xdr:rowOff>
    </xdr:from>
    <xdr:to>
      <xdr:col>81</xdr:col>
      <xdr:colOff>44450</xdr:colOff>
      <xdr:row>46</xdr:row>
      <xdr:rowOff>40519</xdr:rowOff>
    </xdr:to>
    <xdr:cxnSp macro="">
      <xdr:nvCxnSpPr>
        <xdr:cNvPr id="384" name="直線コネクタ 383"/>
        <xdr:cNvCxnSpPr/>
      </xdr:nvCxnSpPr>
      <xdr:spPr>
        <a:xfrm flipV="1">
          <a:off x="15474950" y="6181392"/>
          <a:ext cx="0" cy="15705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46</xdr:row>
      <xdr:rowOff>12596</xdr:rowOff>
    </xdr:from>
    <xdr:ext cx="762000" cy="259045"/>
    <xdr:sp macro="" textlink="">
      <xdr:nvSpPr>
        <xdr:cNvPr id="385" name="公債費負担の状況最小値テキスト"/>
        <xdr:cNvSpPr txBox="1"/>
      </xdr:nvSpPr>
      <xdr:spPr>
        <a:xfrm>
          <a:off x="15563850" y="7724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46</xdr:row>
      <xdr:rowOff>40519</xdr:rowOff>
    </xdr:from>
    <xdr:to>
      <xdr:col>81</xdr:col>
      <xdr:colOff>133350</xdr:colOff>
      <xdr:row>46</xdr:row>
      <xdr:rowOff>40519</xdr:rowOff>
    </xdr:to>
    <xdr:cxnSp macro="">
      <xdr:nvCxnSpPr>
        <xdr:cNvPr id="386" name="直線コネクタ 385"/>
        <xdr:cNvCxnSpPr/>
      </xdr:nvCxnSpPr>
      <xdr:spPr>
        <a:xfrm>
          <a:off x="15405100" y="775195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61279</xdr:rowOff>
    </xdr:from>
    <xdr:ext cx="762000" cy="259045"/>
    <xdr:sp macro="" textlink="">
      <xdr:nvSpPr>
        <xdr:cNvPr id="387" name="公債費負担の状況最大値テキスト"/>
        <xdr:cNvSpPr txBox="1"/>
      </xdr:nvSpPr>
      <xdr:spPr>
        <a:xfrm>
          <a:off x="15563850" y="5928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146352</xdr:rowOff>
    </xdr:from>
    <xdr:to>
      <xdr:col>81</xdr:col>
      <xdr:colOff>133350</xdr:colOff>
      <xdr:row>36</xdr:row>
      <xdr:rowOff>146352</xdr:rowOff>
    </xdr:to>
    <xdr:cxnSp macro="">
      <xdr:nvCxnSpPr>
        <xdr:cNvPr id="388" name="直線コネクタ 387"/>
        <xdr:cNvCxnSpPr/>
      </xdr:nvCxnSpPr>
      <xdr:spPr>
        <a:xfrm>
          <a:off x="15405100" y="618139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55336</xdr:rowOff>
    </xdr:from>
    <xdr:to>
      <xdr:col>81</xdr:col>
      <xdr:colOff>44450</xdr:colOff>
      <xdr:row>37</xdr:row>
      <xdr:rowOff>78317</xdr:rowOff>
    </xdr:to>
    <xdr:cxnSp macro="">
      <xdr:nvCxnSpPr>
        <xdr:cNvPr id="389" name="直線コネクタ 388"/>
        <xdr:cNvCxnSpPr/>
      </xdr:nvCxnSpPr>
      <xdr:spPr>
        <a:xfrm>
          <a:off x="14712950" y="6258016"/>
          <a:ext cx="762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128710</xdr:rowOff>
    </xdr:from>
    <xdr:ext cx="762000" cy="259045"/>
    <xdr:sp macro="" textlink="">
      <xdr:nvSpPr>
        <xdr:cNvPr id="390" name="公債費負担の状況平均値テキスト"/>
        <xdr:cNvSpPr txBox="1"/>
      </xdr:nvSpPr>
      <xdr:spPr>
        <a:xfrm>
          <a:off x="15563850" y="68343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156633</xdr:rowOff>
    </xdr:from>
    <xdr:to>
      <xdr:col>81</xdr:col>
      <xdr:colOff>95250</xdr:colOff>
      <xdr:row>41</xdr:row>
      <xdr:rowOff>86783</xdr:rowOff>
    </xdr:to>
    <xdr:sp macro="" textlink="">
      <xdr:nvSpPr>
        <xdr:cNvPr id="391" name="フローチャート: 判断 390"/>
        <xdr:cNvSpPr/>
      </xdr:nvSpPr>
      <xdr:spPr>
        <a:xfrm>
          <a:off x="15427960" y="6862233"/>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20864</xdr:rowOff>
    </xdr:from>
    <xdr:to>
      <xdr:col>77</xdr:col>
      <xdr:colOff>44450</xdr:colOff>
      <xdr:row>37</xdr:row>
      <xdr:rowOff>55336</xdr:rowOff>
    </xdr:to>
    <xdr:cxnSp macro="">
      <xdr:nvCxnSpPr>
        <xdr:cNvPr id="392" name="直線コネクタ 391"/>
        <xdr:cNvCxnSpPr/>
      </xdr:nvCxnSpPr>
      <xdr:spPr>
        <a:xfrm>
          <a:off x="13903960" y="6223544"/>
          <a:ext cx="80899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156633</xdr:rowOff>
    </xdr:from>
    <xdr:to>
      <xdr:col>77</xdr:col>
      <xdr:colOff>95250</xdr:colOff>
      <xdr:row>41</xdr:row>
      <xdr:rowOff>86783</xdr:rowOff>
    </xdr:to>
    <xdr:sp macro="" textlink="">
      <xdr:nvSpPr>
        <xdr:cNvPr id="393" name="フローチャート: 判断 392"/>
        <xdr:cNvSpPr/>
      </xdr:nvSpPr>
      <xdr:spPr>
        <a:xfrm>
          <a:off x="14665960" y="6862233"/>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71560</xdr:rowOff>
    </xdr:from>
    <xdr:ext cx="736600" cy="259045"/>
    <xdr:sp macro="" textlink="">
      <xdr:nvSpPr>
        <xdr:cNvPr id="394" name="テキスト ボックス 393"/>
        <xdr:cNvSpPr txBox="1"/>
      </xdr:nvSpPr>
      <xdr:spPr>
        <a:xfrm>
          <a:off x="14370050" y="6944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20864</xdr:rowOff>
    </xdr:from>
    <xdr:to>
      <xdr:col>72</xdr:col>
      <xdr:colOff>203200</xdr:colOff>
      <xdr:row>37</xdr:row>
      <xdr:rowOff>43845</xdr:rowOff>
    </xdr:to>
    <xdr:cxnSp macro="">
      <xdr:nvCxnSpPr>
        <xdr:cNvPr id="395" name="直線コネクタ 394"/>
        <xdr:cNvCxnSpPr/>
      </xdr:nvCxnSpPr>
      <xdr:spPr>
        <a:xfrm flipV="1">
          <a:off x="13106400" y="6223544"/>
          <a:ext cx="79756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8165</xdr:rowOff>
    </xdr:from>
    <xdr:to>
      <xdr:col>73</xdr:col>
      <xdr:colOff>44450</xdr:colOff>
      <xdr:row>41</xdr:row>
      <xdr:rowOff>109765</xdr:rowOff>
    </xdr:to>
    <xdr:sp macro="" textlink="">
      <xdr:nvSpPr>
        <xdr:cNvPr id="396" name="フローチャート: 判断 395"/>
        <xdr:cNvSpPr/>
      </xdr:nvSpPr>
      <xdr:spPr>
        <a:xfrm>
          <a:off x="13868400" y="688140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94542</xdr:rowOff>
    </xdr:from>
    <xdr:ext cx="762000" cy="259045"/>
    <xdr:sp macro="" textlink="">
      <xdr:nvSpPr>
        <xdr:cNvPr id="397" name="テキスト ボックス 396"/>
        <xdr:cNvSpPr txBox="1"/>
      </xdr:nvSpPr>
      <xdr:spPr>
        <a:xfrm>
          <a:off x="13557250" y="696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43845</xdr:rowOff>
    </xdr:from>
    <xdr:to>
      <xdr:col>68</xdr:col>
      <xdr:colOff>152400</xdr:colOff>
      <xdr:row>37</xdr:row>
      <xdr:rowOff>55336</xdr:rowOff>
    </xdr:to>
    <xdr:cxnSp macro="">
      <xdr:nvCxnSpPr>
        <xdr:cNvPr id="398" name="直線コネクタ 397"/>
        <xdr:cNvCxnSpPr/>
      </xdr:nvCxnSpPr>
      <xdr:spPr>
        <a:xfrm flipV="1">
          <a:off x="12293600" y="6246525"/>
          <a:ext cx="8128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42635</xdr:rowOff>
    </xdr:from>
    <xdr:to>
      <xdr:col>68</xdr:col>
      <xdr:colOff>203200</xdr:colOff>
      <xdr:row>41</xdr:row>
      <xdr:rowOff>144235</xdr:rowOff>
    </xdr:to>
    <xdr:sp macro="" textlink="">
      <xdr:nvSpPr>
        <xdr:cNvPr id="399" name="フローチャート: 判断 398"/>
        <xdr:cNvSpPr/>
      </xdr:nvSpPr>
      <xdr:spPr>
        <a:xfrm>
          <a:off x="13055600" y="6915875"/>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129012</xdr:rowOff>
    </xdr:from>
    <xdr:ext cx="762000" cy="259045"/>
    <xdr:sp macro="" textlink="">
      <xdr:nvSpPr>
        <xdr:cNvPr id="400" name="テキスト ボックス 399"/>
        <xdr:cNvSpPr txBox="1"/>
      </xdr:nvSpPr>
      <xdr:spPr>
        <a:xfrm>
          <a:off x="12763500" y="700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401" name="フローチャート: 判断 400"/>
        <xdr:cNvSpPr/>
      </xdr:nvSpPr>
      <xdr:spPr>
        <a:xfrm>
          <a:off x="12242800" y="693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151994</xdr:rowOff>
    </xdr:from>
    <xdr:ext cx="762000" cy="259045"/>
    <xdr:sp macro="" textlink="">
      <xdr:nvSpPr>
        <xdr:cNvPr id="402" name="テキスト ボックス 401"/>
        <xdr:cNvSpPr txBox="1"/>
      </xdr:nvSpPr>
      <xdr:spPr>
        <a:xfrm>
          <a:off x="11950700" y="702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3" name="テキスト ボックス 402"/>
        <xdr:cNvSpPr txBox="1"/>
      </xdr:nvSpPr>
      <xdr:spPr>
        <a:xfrm>
          <a:off x="15278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4" name="テキスト ボックス 403"/>
        <xdr:cNvSpPr txBox="1"/>
      </xdr:nvSpPr>
      <xdr:spPr>
        <a:xfrm>
          <a:off x="14516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5" name="テキスト ボックス 404"/>
        <xdr:cNvSpPr txBox="1"/>
      </xdr:nvSpPr>
      <xdr:spPr>
        <a:xfrm>
          <a:off x="1371473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6" name="テキスト ボックス 405"/>
        <xdr:cNvSpPr txBox="1"/>
      </xdr:nvSpPr>
      <xdr:spPr>
        <a:xfrm>
          <a:off x="129095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7" name="テキスト ボックス 406"/>
        <xdr:cNvSpPr txBox="1"/>
      </xdr:nvSpPr>
      <xdr:spPr>
        <a:xfrm>
          <a:off x="120967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27517</xdr:rowOff>
    </xdr:from>
    <xdr:to>
      <xdr:col>81</xdr:col>
      <xdr:colOff>95250</xdr:colOff>
      <xdr:row>37</xdr:row>
      <xdr:rowOff>129117</xdr:rowOff>
    </xdr:to>
    <xdr:sp macro="" textlink="">
      <xdr:nvSpPr>
        <xdr:cNvPr id="408" name="楕円 407"/>
        <xdr:cNvSpPr/>
      </xdr:nvSpPr>
      <xdr:spPr>
        <a:xfrm>
          <a:off x="15427960" y="6230197"/>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120244</xdr:rowOff>
    </xdr:from>
    <xdr:ext cx="762000" cy="259045"/>
    <xdr:sp macro="" textlink="">
      <xdr:nvSpPr>
        <xdr:cNvPr id="409" name="公債費負担の状況該当値テキスト"/>
        <xdr:cNvSpPr txBox="1"/>
      </xdr:nvSpPr>
      <xdr:spPr>
        <a:xfrm>
          <a:off x="15563850" y="6155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4536</xdr:rowOff>
    </xdr:from>
    <xdr:to>
      <xdr:col>77</xdr:col>
      <xdr:colOff>95250</xdr:colOff>
      <xdr:row>37</xdr:row>
      <xdr:rowOff>106136</xdr:rowOff>
    </xdr:to>
    <xdr:sp macro="" textlink="">
      <xdr:nvSpPr>
        <xdr:cNvPr id="410" name="楕円 409"/>
        <xdr:cNvSpPr/>
      </xdr:nvSpPr>
      <xdr:spPr>
        <a:xfrm>
          <a:off x="14665960" y="6207216"/>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116313</xdr:rowOff>
    </xdr:from>
    <xdr:ext cx="736600" cy="259045"/>
    <xdr:sp macro="" textlink="">
      <xdr:nvSpPr>
        <xdr:cNvPr id="411" name="テキスト ボックス 410"/>
        <xdr:cNvSpPr txBox="1"/>
      </xdr:nvSpPr>
      <xdr:spPr>
        <a:xfrm>
          <a:off x="14370050" y="5983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141514</xdr:rowOff>
    </xdr:from>
    <xdr:to>
      <xdr:col>73</xdr:col>
      <xdr:colOff>44450</xdr:colOff>
      <xdr:row>37</xdr:row>
      <xdr:rowOff>71664</xdr:rowOff>
    </xdr:to>
    <xdr:sp macro="" textlink="">
      <xdr:nvSpPr>
        <xdr:cNvPr id="412" name="楕円 411"/>
        <xdr:cNvSpPr/>
      </xdr:nvSpPr>
      <xdr:spPr>
        <a:xfrm>
          <a:off x="13868400" y="6176554"/>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81841</xdr:rowOff>
    </xdr:from>
    <xdr:ext cx="762000" cy="259045"/>
    <xdr:sp macro="" textlink="">
      <xdr:nvSpPr>
        <xdr:cNvPr id="413" name="テキスト ボックス 412"/>
        <xdr:cNvSpPr txBox="1"/>
      </xdr:nvSpPr>
      <xdr:spPr>
        <a:xfrm>
          <a:off x="13557250" y="594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164495</xdr:rowOff>
    </xdr:from>
    <xdr:to>
      <xdr:col>68</xdr:col>
      <xdr:colOff>203200</xdr:colOff>
      <xdr:row>37</xdr:row>
      <xdr:rowOff>94645</xdr:rowOff>
    </xdr:to>
    <xdr:sp macro="" textlink="">
      <xdr:nvSpPr>
        <xdr:cNvPr id="414" name="楕円 413"/>
        <xdr:cNvSpPr/>
      </xdr:nvSpPr>
      <xdr:spPr>
        <a:xfrm>
          <a:off x="13055600" y="6199535"/>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104822</xdr:rowOff>
    </xdr:from>
    <xdr:ext cx="762000" cy="259045"/>
    <xdr:sp macro="" textlink="">
      <xdr:nvSpPr>
        <xdr:cNvPr id="415" name="テキスト ボックス 414"/>
        <xdr:cNvSpPr txBox="1"/>
      </xdr:nvSpPr>
      <xdr:spPr>
        <a:xfrm>
          <a:off x="12763500" y="5972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4536</xdr:rowOff>
    </xdr:from>
    <xdr:to>
      <xdr:col>64</xdr:col>
      <xdr:colOff>152400</xdr:colOff>
      <xdr:row>37</xdr:row>
      <xdr:rowOff>106136</xdr:rowOff>
    </xdr:to>
    <xdr:sp macro="" textlink="">
      <xdr:nvSpPr>
        <xdr:cNvPr id="416" name="楕円 415"/>
        <xdr:cNvSpPr/>
      </xdr:nvSpPr>
      <xdr:spPr>
        <a:xfrm>
          <a:off x="12242800" y="620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116313</xdr:rowOff>
    </xdr:from>
    <xdr:ext cx="762000" cy="259045"/>
    <xdr:sp macro="" textlink="">
      <xdr:nvSpPr>
        <xdr:cNvPr id="417" name="テキスト ボックス 416"/>
        <xdr:cNvSpPr txBox="1"/>
      </xdr:nvSpPr>
      <xdr:spPr>
        <a:xfrm>
          <a:off x="11950700" y="5983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xdr:cNvSpPr/>
      </xdr:nvSpPr>
      <xdr:spPr>
        <a:xfrm>
          <a:off x="11664950" y="1179830"/>
          <a:ext cx="462280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9" name="テキスト ボックス 418"/>
        <xdr:cNvSpPr txBox="1"/>
      </xdr:nvSpPr>
      <xdr:spPr>
        <a:xfrm>
          <a:off x="12520280" y="153416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0" name="テキスト ボックス 419"/>
        <xdr:cNvSpPr txBox="1"/>
      </xdr:nvSpPr>
      <xdr:spPr>
        <a:xfrm>
          <a:off x="13933820" y="150876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xdr:cNvSpPr/>
      </xdr:nvSpPr>
      <xdr:spPr>
        <a:xfrm>
          <a:off x="16351250" y="143002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xdr:cNvSpPr/>
      </xdr:nvSpPr>
      <xdr:spPr>
        <a:xfrm>
          <a:off x="16351250" y="16167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xdr:cNvSpPr/>
      </xdr:nvSpPr>
      <xdr:spPr>
        <a:xfrm>
          <a:off x="1784985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xdr:cNvSpPr/>
      </xdr:nvSpPr>
      <xdr:spPr>
        <a:xfrm>
          <a:off x="1784985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xdr:cNvSpPr/>
      </xdr:nvSpPr>
      <xdr:spPr>
        <a:xfrm>
          <a:off x="1917700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xdr:cNvSpPr/>
      </xdr:nvSpPr>
      <xdr:spPr>
        <a:xfrm>
          <a:off x="1917700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xdr:cNvSpPr/>
      </xdr:nvSpPr>
      <xdr:spPr>
        <a:xfrm>
          <a:off x="11664950" y="192659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xdr:cNvSpPr/>
      </xdr:nvSpPr>
      <xdr:spPr>
        <a:xfrm>
          <a:off x="16459200" y="192659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xdr:cNvSpPr/>
      </xdr:nvSpPr>
      <xdr:spPr>
        <a:xfrm>
          <a:off x="16459200" y="192659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xdr:cNvSpPr txBox="1"/>
      </xdr:nvSpPr>
      <xdr:spPr>
        <a:xfrm>
          <a:off x="16570960" y="223647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的な負債に充てられる将来収入見込の財源が減になったものの、特別会計及び公営企業会計への繰出見込額の減による将来負担額が減少したことにより、計算結果が０％以下になったため、「－」となった。</a:t>
          </a:r>
        </a:p>
      </xdr:txBody>
    </xdr:sp>
    <xdr:clientData/>
  </xdr:twoCellAnchor>
  <xdr:oneCellAnchor>
    <xdr:from>
      <xdr:col>61</xdr:col>
      <xdr:colOff>6350</xdr:colOff>
      <xdr:row>10</xdr:row>
      <xdr:rowOff>63500</xdr:rowOff>
    </xdr:from>
    <xdr:ext cx="298543" cy="225703"/>
    <xdr:sp macro="" textlink="">
      <xdr:nvSpPr>
        <xdr:cNvPr id="431" name="テキスト ボックス 430"/>
        <xdr:cNvSpPr txBox="1"/>
      </xdr:nvSpPr>
      <xdr:spPr>
        <a:xfrm>
          <a:off x="11626850" y="1739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xdr:cNvCxnSpPr/>
      </xdr:nvCxnSpPr>
      <xdr:spPr>
        <a:xfrm>
          <a:off x="11664950" y="4286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3" name="テキスト ボックス 432"/>
        <xdr:cNvSpPr txBox="1"/>
      </xdr:nvSpPr>
      <xdr:spPr>
        <a:xfrm>
          <a:off x="10979150" y="414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4" name="直線コネクタ 433"/>
        <xdr:cNvCxnSpPr/>
      </xdr:nvCxnSpPr>
      <xdr:spPr>
        <a:xfrm>
          <a:off x="11664950" y="38150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5" name="テキスト ボックス 434"/>
        <xdr:cNvSpPr txBox="1"/>
      </xdr:nvSpPr>
      <xdr:spPr>
        <a:xfrm>
          <a:off x="10979150" y="367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6" name="直線コネクタ 435"/>
        <xdr:cNvCxnSpPr/>
      </xdr:nvCxnSpPr>
      <xdr:spPr>
        <a:xfrm>
          <a:off x="11664950" y="334391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7" name="テキスト ボックス 436"/>
        <xdr:cNvSpPr txBox="1"/>
      </xdr:nvSpPr>
      <xdr:spPr>
        <a:xfrm>
          <a:off x="10979150" y="3201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8" name="直線コネクタ 437"/>
        <xdr:cNvCxnSpPr/>
      </xdr:nvCxnSpPr>
      <xdr:spPr>
        <a:xfrm>
          <a:off x="11664950" y="28689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9" name="テキスト ボックス 438"/>
        <xdr:cNvSpPr txBox="1"/>
      </xdr:nvSpPr>
      <xdr:spPr>
        <a:xfrm>
          <a:off x="1097915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40" name="直線コネクタ 439"/>
        <xdr:cNvCxnSpPr/>
      </xdr:nvCxnSpPr>
      <xdr:spPr>
        <a:xfrm>
          <a:off x="11664950" y="239776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41" name="テキスト ボックス 440"/>
        <xdr:cNvSpPr txBox="1"/>
      </xdr:nvSpPr>
      <xdr:spPr>
        <a:xfrm>
          <a:off x="10979150" y="2259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1664950" y="19265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1664950" y="192659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60757</xdr:rowOff>
    </xdr:to>
    <xdr:cxnSp macro="">
      <xdr:nvCxnSpPr>
        <xdr:cNvPr id="444" name="直線コネクタ 443"/>
        <xdr:cNvCxnSpPr/>
      </xdr:nvCxnSpPr>
      <xdr:spPr>
        <a:xfrm flipV="1">
          <a:off x="15474950" y="2397760"/>
          <a:ext cx="0" cy="15187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32834</xdr:rowOff>
    </xdr:from>
    <xdr:ext cx="762000" cy="259045"/>
    <xdr:sp macro="" textlink="">
      <xdr:nvSpPr>
        <xdr:cNvPr id="445" name="将来負担の状況最小値テキスト"/>
        <xdr:cNvSpPr txBox="1"/>
      </xdr:nvSpPr>
      <xdr:spPr>
        <a:xfrm>
          <a:off x="15563850" y="3888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60757</xdr:rowOff>
    </xdr:from>
    <xdr:to>
      <xdr:col>81</xdr:col>
      <xdr:colOff>133350</xdr:colOff>
      <xdr:row>23</xdr:row>
      <xdr:rowOff>60757</xdr:rowOff>
    </xdr:to>
    <xdr:cxnSp macro="">
      <xdr:nvCxnSpPr>
        <xdr:cNvPr id="446" name="直線コネクタ 445"/>
        <xdr:cNvCxnSpPr/>
      </xdr:nvCxnSpPr>
      <xdr:spPr>
        <a:xfrm>
          <a:off x="15405100" y="391647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7" name="将来負担の状況最大値テキスト"/>
        <xdr:cNvSpPr txBox="1"/>
      </xdr:nvSpPr>
      <xdr:spPr>
        <a:xfrm>
          <a:off x="15563850" y="2148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8" name="直線コネクタ 447"/>
        <xdr:cNvCxnSpPr/>
      </xdr:nvCxnSpPr>
      <xdr:spPr>
        <a:xfrm>
          <a:off x="15405100" y="23977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147743</xdr:rowOff>
    </xdr:from>
    <xdr:ext cx="762000" cy="259045"/>
    <xdr:sp macro="" textlink="">
      <xdr:nvSpPr>
        <xdr:cNvPr id="449" name="将来負担の状況平均値テキスト"/>
        <xdr:cNvSpPr txBox="1"/>
      </xdr:nvSpPr>
      <xdr:spPr>
        <a:xfrm>
          <a:off x="15563850" y="24947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4216</xdr:rowOff>
    </xdr:from>
    <xdr:to>
      <xdr:col>81</xdr:col>
      <xdr:colOff>95250</xdr:colOff>
      <xdr:row>15</xdr:row>
      <xdr:rowOff>105816</xdr:rowOff>
    </xdr:to>
    <xdr:sp macro="" textlink="">
      <xdr:nvSpPr>
        <xdr:cNvPr id="450" name="フローチャート: 判断 449"/>
        <xdr:cNvSpPr/>
      </xdr:nvSpPr>
      <xdr:spPr>
        <a:xfrm>
          <a:off x="15427960" y="2518816"/>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54407</xdr:rowOff>
    </xdr:from>
    <xdr:to>
      <xdr:col>77</xdr:col>
      <xdr:colOff>95250</xdr:colOff>
      <xdr:row>15</xdr:row>
      <xdr:rowOff>156007</xdr:rowOff>
    </xdr:to>
    <xdr:sp macro="" textlink="">
      <xdr:nvSpPr>
        <xdr:cNvPr id="451" name="フローチャート: 判断 450"/>
        <xdr:cNvSpPr/>
      </xdr:nvSpPr>
      <xdr:spPr>
        <a:xfrm>
          <a:off x="14665960" y="2569007"/>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166184</xdr:rowOff>
    </xdr:from>
    <xdr:ext cx="736600" cy="259045"/>
    <xdr:sp macro="" textlink="">
      <xdr:nvSpPr>
        <xdr:cNvPr id="452" name="テキスト ボックス 451"/>
        <xdr:cNvSpPr txBox="1"/>
      </xdr:nvSpPr>
      <xdr:spPr>
        <a:xfrm>
          <a:off x="14370050" y="23455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132588</xdr:rowOff>
    </xdr:from>
    <xdr:to>
      <xdr:col>73</xdr:col>
      <xdr:colOff>44450</xdr:colOff>
      <xdr:row>16</xdr:row>
      <xdr:rowOff>62738</xdr:rowOff>
    </xdr:to>
    <xdr:sp macro="" textlink="">
      <xdr:nvSpPr>
        <xdr:cNvPr id="453" name="フローチャート: 判断 452"/>
        <xdr:cNvSpPr/>
      </xdr:nvSpPr>
      <xdr:spPr>
        <a:xfrm>
          <a:off x="13868400" y="2647188"/>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72915</xdr:rowOff>
    </xdr:from>
    <xdr:ext cx="762000" cy="259045"/>
    <xdr:sp macro="" textlink="">
      <xdr:nvSpPr>
        <xdr:cNvPr id="454" name="テキスト ボックス 453"/>
        <xdr:cNvSpPr txBox="1"/>
      </xdr:nvSpPr>
      <xdr:spPr>
        <a:xfrm>
          <a:off x="13557250" y="2419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155753</xdr:rowOff>
    </xdr:from>
    <xdr:to>
      <xdr:col>68</xdr:col>
      <xdr:colOff>203200</xdr:colOff>
      <xdr:row>16</xdr:row>
      <xdr:rowOff>85903</xdr:rowOff>
    </xdr:to>
    <xdr:sp macro="" textlink="">
      <xdr:nvSpPr>
        <xdr:cNvPr id="455" name="フローチャート: 判断 454"/>
        <xdr:cNvSpPr/>
      </xdr:nvSpPr>
      <xdr:spPr>
        <a:xfrm>
          <a:off x="13055600" y="2670353"/>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96080</xdr:rowOff>
    </xdr:from>
    <xdr:ext cx="762000" cy="259045"/>
    <xdr:sp macro="" textlink="">
      <xdr:nvSpPr>
        <xdr:cNvPr id="456" name="テキスト ボックス 455"/>
        <xdr:cNvSpPr txBox="1"/>
      </xdr:nvSpPr>
      <xdr:spPr>
        <a:xfrm>
          <a:off x="12763500" y="2443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156718</xdr:rowOff>
    </xdr:from>
    <xdr:to>
      <xdr:col>64</xdr:col>
      <xdr:colOff>152400</xdr:colOff>
      <xdr:row>16</xdr:row>
      <xdr:rowOff>86868</xdr:rowOff>
    </xdr:to>
    <xdr:sp macro="" textlink="">
      <xdr:nvSpPr>
        <xdr:cNvPr id="457" name="フローチャート: 判断 456"/>
        <xdr:cNvSpPr/>
      </xdr:nvSpPr>
      <xdr:spPr>
        <a:xfrm>
          <a:off x="12242800" y="26713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97045</xdr:rowOff>
    </xdr:from>
    <xdr:ext cx="762000" cy="259045"/>
    <xdr:sp macro="" textlink="">
      <xdr:nvSpPr>
        <xdr:cNvPr id="458" name="テキスト ボックス 457"/>
        <xdr:cNvSpPr txBox="1"/>
      </xdr:nvSpPr>
      <xdr:spPr>
        <a:xfrm>
          <a:off x="11950700" y="244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5278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4516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371473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29095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20967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東京都八王子市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562,145
547,949
186.38
237,366,330
228,077,566
6,022,759
113,342,333
137,670,763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ポイント減少した。これは、職員費及び退職手当が減となったことなどによるものである。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127000</xdr:rowOff>
    </xdr:to>
    <xdr:cxnSp macro="">
      <xdr:nvCxnSpPr>
        <xdr:cNvPr id="61" name="直線コネクタ 60"/>
        <xdr:cNvCxnSpPr/>
      </xdr:nvCxnSpPr>
      <xdr:spPr>
        <a:xfrm flipV="1">
          <a:off x="4826000" y="57048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99077</xdr:rowOff>
    </xdr:from>
    <xdr:ext cx="762000" cy="259045"/>
    <xdr:sp macro="" textlink="">
      <xdr:nvSpPr>
        <xdr:cNvPr id="62"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127000</xdr:rowOff>
    </xdr:from>
    <xdr:to>
      <xdr:col>24</xdr:col>
      <xdr:colOff>114300</xdr:colOff>
      <xdr:row>40</xdr:row>
      <xdr:rowOff>127000</xdr:rowOff>
    </xdr:to>
    <xdr:cxnSp macro="">
      <xdr:nvCxnSpPr>
        <xdr:cNvPr id="63" name="直線コネクタ 62"/>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4" name="人件費最大値テキスト"/>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5" name="直線コネクタ 64"/>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130810</xdr:rowOff>
    </xdr:from>
    <xdr:to>
      <xdr:col>24</xdr:col>
      <xdr:colOff>25400</xdr:colOff>
      <xdr:row>35</xdr:row>
      <xdr:rowOff>168910</xdr:rowOff>
    </xdr:to>
    <xdr:cxnSp macro="">
      <xdr:nvCxnSpPr>
        <xdr:cNvPr id="66" name="直線コネクタ 65"/>
        <xdr:cNvCxnSpPr/>
      </xdr:nvCxnSpPr>
      <xdr:spPr>
        <a:xfrm flipV="1">
          <a:off x="3987800" y="61315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86377</xdr:rowOff>
    </xdr:from>
    <xdr:ext cx="762000" cy="259045"/>
    <xdr:sp macro="" textlink="">
      <xdr:nvSpPr>
        <xdr:cNvPr id="67" name="人件費平均値テキスト"/>
        <xdr:cNvSpPr txBox="1"/>
      </xdr:nvSpPr>
      <xdr:spPr>
        <a:xfrm>
          <a:off x="4914900" y="6258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68" name="フローチャート: 判断 67"/>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168910</xdr:rowOff>
    </xdr:from>
    <xdr:to>
      <xdr:col>19</xdr:col>
      <xdr:colOff>187325</xdr:colOff>
      <xdr:row>36</xdr:row>
      <xdr:rowOff>20320</xdr:rowOff>
    </xdr:to>
    <xdr:cxnSp macro="">
      <xdr:nvCxnSpPr>
        <xdr:cNvPr id="69" name="直線コネクタ 68"/>
        <xdr:cNvCxnSpPr/>
      </xdr:nvCxnSpPr>
      <xdr:spPr>
        <a:xfrm flipV="1">
          <a:off x="3098800" y="61696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71" name="テキスト ボックス 70"/>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168910</xdr:rowOff>
    </xdr:from>
    <xdr:to>
      <xdr:col>15</xdr:col>
      <xdr:colOff>98425</xdr:colOff>
      <xdr:row>36</xdr:row>
      <xdr:rowOff>20320</xdr:rowOff>
    </xdr:to>
    <xdr:cxnSp macro="">
      <xdr:nvCxnSpPr>
        <xdr:cNvPr id="72" name="直線コネクタ 71"/>
        <xdr:cNvCxnSpPr/>
      </xdr:nvCxnSpPr>
      <xdr:spPr>
        <a:xfrm>
          <a:off x="2209800" y="61696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3810</xdr:rowOff>
    </xdr:from>
    <xdr:to>
      <xdr:col>15</xdr:col>
      <xdr:colOff>149225</xdr:colOff>
      <xdr:row>37</xdr:row>
      <xdr:rowOff>105410</xdr:rowOff>
    </xdr:to>
    <xdr:sp macro="" textlink="">
      <xdr:nvSpPr>
        <xdr:cNvPr id="73" name="フローチャート: 判断 72"/>
        <xdr:cNvSpPr/>
      </xdr:nvSpPr>
      <xdr:spPr>
        <a:xfrm>
          <a:off x="3048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90187</xdr:rowOff>
    </xdr:from>
    <xdr:ext cx="762000" cy="259045"/>
    <xdr:sp macro="" textlink="">
      <xdr:nvSpPr>
        <xdr:cNvPr id="74" name="テキスト ボックス 73"/>
        <xdr:cNvSpPr txBox="1"/>
      </xdr:nvSpPr>
      <xdr:spPr>
        <a:xfrm>
          <a:off x="2717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168910</xdr:rowOff>
    </xdr:from>
    <xdr:to>
      <xdr:col>11</xdr:col>
      <xdr:colOff>9525</xdr:colOff>
      <xdr:row>36</xdr:row>
      <xdr:rowOff>66040</xdr:rowOff>
    </xdr:to>
    <xdr:cxnSp macro="">
      <xdr:nvCxnSpPr>
        <xdr:cNvPr id="75" name="直線コネクタ 74"/>
        <xdr:cNvCxnSpPr/>
      </xdr:nvCxnSpPr>
      <xdr:spPr>
        <a:xfrm flipV="1">
          <a:off x="1320800" y="61696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6" name="フローチャート: 判断 75"/>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162577</xdr:rowOff>
    </xdr:from>
    <xdr:ext cx="762000" cy="259045"/>
    <xdr:sp macro="" textlink="">
      <xdr:nvSpPr>
        <xdr:cNvPr id="77" name="テキスト ボックス 76"/>
        <xdr:cNvSpPr txBox="1"/>
      </xdr:nvSpPr>
      <xdr:spPr>
        <a:xfrm>
          <a:off x="1828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83820</xdr:rowOff>
    </xdr:from>
    <xdr:to>
      <xdr:col>6</xdr:col>
      <xdr:colOff>171450</xdr:colOff>
      <xdr:row>37</xdr:row>
      <xdr:rowOff>13970</xdr:rowOff>
    </xdr:to>
    <xdr:sp macro="" textlink="">
      <xdr:nvSpPr>
        <xdr:cNvPr id="78" name="フローチャート: 判断 77"/>
        <xdr:cNvSpPr/>
      </xdr:nvSpPr>
      <xdr:spPr>
        <a:xfrm>
          <a:off x="1270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170197</xdr:rowOff>
    </xdr:from>
    <xdr:ext cx="762000" cy="259045"/>
    <xdr:sp macro="" textlink="">
      <xdr:nvSpPr>
        <xdr:cNvPr id="79" name="テキスト ボックス 78"/>
        <xdr:cNvSpPr txBox="1"/>
      </xdr:nvSpPr>
      <xdr:spPr>
        <a:xfrm>
          <a:off x="939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80010</xdr:rowOff>
    </xdr:from>
    <xdr:to>
      <xdr:col>24</xdr:col>
      <xdr:colOff>76200</xdr:colOff>
      <xdr:row>36</xdr:row>
      <xdr:rowOff>10160</xdr:rowOff>
    </xdr:to>
    <xdr:sp macro="" textlink="">
      <xdr:nvSpPr>
        <xdr:cNvPr id="85" name="楕円 84"/>
        <xdr:cNvSpPr/>
      </xdr:nvSpPr>
      <xdr:spPr>
        <a:xfrm>
          <a:off x="47752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96537</xdr:rowOff>
    </xdr:from>
    <xdr:ext cx="762000" cy="259045"/>
    <xdr:sp macro="" textlink="">
      <xdr:nvSpPr>
        <xdr:cNvPr id="86" name="人件費該当値テキスト"/>
        <xdr:cNvSpPr txBox="1"/>
      </xdr:nvSpPr>
      <xdr:spPr>
        <a:xfrm>
          <a:off x="49149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118110</xdr:rowOff>
    </xdr:from>
    <xdr:to>
      <xdr:col>20</xdr:col>
      <xdr:colOff>38100</xdr:colOff>
      <xdr:row>36</xdr:row>
      <xdr:rowOff>48260</xdr:rowOff>
    </xdr:to>
    <xdr:sp macro="" textlink="">
      <xdr:nvSpPr>
        <xdr:cNvPr id="87" name="楕円 86"/>
        <xdr:cNvSpPr/>
      </xdr:nvSpPr>
      <xdr:spPr>
        <a:xfrm>
          <a:off x="3937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58437</xdr:rowOff>
    </xdr:from>
    <xdr:ext cx="736600" cy="259045"/>
    <xdr:sp macro="" textlink="">
      <xdr:nvSpPr>
        <xdr:cNvPr id="88" name="テキスト ボックス 87"/>
        <xdr:cNvSpPr txBox="1"/>
      </xdr:nvSpPr>
      <xdr:spPr>
        <a:xfrm>
          <a:off x="3606800" y="588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140970</xdr:rowOff>
    </xdr:from>
    <xdr:to>
      <xdr:col>15</xdr:col>
      <xdr:colOff>149225</xdr:colOff>
      <xdr:row>36</xdr:row>
      <xdr:rowOff>71120</xdr:rowOff>
    </xdr:to>
    <xdr:sp macro="" textlink="">
      <xdr:nvSpPr>
        <xdr:cNvPr id="89" name="楕円 88"/>
        <xdr:cNvSpPr/>
      </xdr:nvSpPr>
      <xdr:spPr>
        <a:xfrm>
          <a:off x="3048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81297</xdr:rowOff>
    </xdr:from>
    <xdr:ext cx="762000" cy="259045"/>
    <xdr:sp macro="" textlink="">
      <xdr:nvSpPr>
        <xdr:cNvPr id="90" name="テキスト ボックス 89"/>
        <xdr:cNvSpPr txBox="1"/>
      </xdr:nvSpPr>
      <xdr:spPr>
        <a:xfrm>
          <a:off x="2717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118110</xdr:rowOff>
    </xdr:from>
    <xdr:to>
      <xdr:col>11</xdr:col>
      <xdr:colOff>60325</xdr:colOff>
      <xdr:row>36</xdr:row>
      <xdr:rowOff>48260</xdr:rowOff>
    </xdr:to>
    <xdr:sp macro="" textlink="">
      <xdr:nvSpPr>
        <xdr:cNvPr id="91" name="楕円 90"/>
        <xdr:cNvSpPr/>
      </xdr:nvSpPr>
      <xdr:spPr>
        <a:xfrm>
          <a:off x="2159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58437</xdr:rowOff>
    </xdr:from>
    <xdr:ext cx="762000" cy="259045"/>
    <xdr:sp macro="" textlink="">
      <xdr:nvSpPr>
        <xdr:cNvPr id="92" name="テキスト ボックス 91"/>
        <xdr:cNvSpPr txBox="1"/>
      </xdr:nvSpPr>
      <xdr:spPr>
        <a:xfrm>
          <a:off x="1828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93" name="楕円 92"/>
        <xdr:cNvSpPr/>
      </xdr:nvSpPr>
      <xdr:spPr>
        <a:xfrm>
          <a:off x="1270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127017</xdr:rowOff>
    </xdr:from>
    <xdr:ext cx="762000" cy="259045"/>
    <xdr:sp macro="" textlink="">
      <xdr:nvSpPr>
        <xdr:cNvPr id="94" name="テキスト ボックス 93"/>
        <xdr:cNvSpPr txBox="1"/>
      </xdr:nvSpPr>
      <xdr:spPr>
        <a:xfrm>
          <a:off x="939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ポイント上昇した。これは、光熱水費の増加により増となったことなどによるものである。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154214</xdr:rowOff>
    </xdr:from>
    <xdr:to>
      <xdr:col>82</xdr:col>
      <xdr:colOff>107950</xdr:colOff>
      <xdr:row>22</xdr:row>
      <xdr:rowOff>29028</xdr:rowOff>
    </xdr:to>
    <xdr:cxnSp macro="">
      <xdr:nvCxnSpPr>
        <xdr:cNvPr id="124" name="直線コネクタ 123"/>
        <xdr:cNvCxnSpPr/>
      </xdr:nvCxnSpPr>
      <xdr:spPr>
        <a:xfrm flipV="1">
          <a:off x="16510000" y="2211614"/>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1105</xdr:rowOff>
    </xdr:from>
    <xdr:ext cx="762000" cy="259045"/>
    <xdr:sp macro="" textlink="">
      <xdr:nvSpPr>
        <xdr:cNvPr id="125" name="物件費最小値テキスト"/>
        <xdr:cNvSpPr txBox="1"/>
      </xdr:nvSpPr>
      <xdr:spPr>
        <a:xfrm>
          <a:off x="16598900" y="377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29028</xdr:rowOff>
    </xdr:from>
    <xdr:to>
      <xdr:col>82</xdr:col>
      <xdr:colOff>196850</xdr:colOff>
      <xdr:row>22</xdr:row>
      <xdr:rowOff>29028</xdr:rowOff>
    </xdr:to>
    <xdr:cxnSp macro="">
      <xdr:nvCxnSpPr>
        <xdr:cNvPr id="126" name="直線コネクタ 125"/>
        <xdr:cNvCxnSpPr/>
      </xdr:nvCxnSpPr>
      <xdr:spPr>
        <a:xfrm>
          <a:off x="16421100" y="380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69141</xdr:rowOff>
    </xdr:from>
    <xdr:ext cx="762000" cy="259045"/>
    <xdr:sp macro="" textlink="">
      <xdr:nvSpPr>
        <xdr:cNvPr id="127" name="物件費最大値テキスト"/>
        <xdr:cNvSpPr txBox="1"/>
      </xdr:nvSpPr>
      <xdr:spPr>
        <a:xfrm>
          <a:off x="16598900" y="195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154214</xdr:rowOff>
    </xdr:from>
    <xdr:to>
      <xdr:col>82</xdr:col>
      <xdr:colOff>196850</xdr:colOff>
      <xdr:row>12</xdr:row>
      <xdr:rowOff>154214</xdr:rowOff>
    </xdr:to>
    <xdr:cxnSp macro="">
      <xdr:nvCxnSpPr>
        <xdr:cNvPr id="128" name="直線コネクタ 127"/>
        <xdr:cNvCxnSpPr/>
      </xdr:nvCxnSpPr>
      <xdr:spPr>
        <a:xfrm>
          <a:off x="16421100" y="221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88900</xdr:rowOff>
    </xdr:from>
    <xdr:to>
      <xdr:col>82</xdr:col>
      <xdr:colOff>107950</xdr:colOff>
      <xdr:row>17</xdr:row>
      <xdr:rowOff>91621</xdr:rowOff>
    </xdr:to>
    <xdr:cxnSp macro="">
      <xdr:nvCxnSpPr>
        <xdr:cNvPr id="129" name="直線コネクタ 128"/>
        <xdr:cNvCxnSpPr/>
      </xdr:nvCxnSpPr>
      <xdr:spPr>
        <a:xfrm>
          <a:off x="15671800" y="2832100"/>
          <a:ext cx="8382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109056</xdr:rowOff>
    </xdr:from>
    <xdr:ext cx="762000" cy="259045"/>
    <xdr:sp macro="" textlink="">
      <xdr:nvSpPr>
        <xdr:cNvPr id="130" name="物件費平均値テキスト"/>
        <xdr:cNvSpPr txBox="1"/>
      </xdr:nvSpPr>
      <xdr:spPr>
        <a:xfrm>
          <a:off x="16598900" y="2680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92529</xdr:rowOff>
    </xdr:from>
    <xdr:to>
      <xdr:col>82</xdr:col>
      <xdr:colOff>158750</xdr:colOff>
      <xdr:row>17</xdr:row>
      <xdr:rowOff>22679</xdr:rowOff>
    </xdr:to>
    <xdr:sp macro="" textlink="">
      <xdr:nvSpPr>
        <xdr:cNvPr id="131" name="フローチャート: 判断 130"/>
        <xdr:cNvSpPr/>
      </xdr:nvSpPr>
      <xdr:spPr>
        <a:xfrm>
          <a:off x="164592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23586</xdr:rowOff>
    </xdr:from>
    <xdr:to>
      <xdr:col>78</xdr:col>
      <xdr:colOff>69850</xdr:colOff>
      <xdr:row>16</xdr:row>
      <xdr:rowOff>88900</xdr:rowOff>
    </xdr:to>
    <xdr:cxnSp macro="">
      <xdr:nvCxnSpPr>
        <xdr:cNvPr id="132" name="直線コネクタ 131"/>
        <xdr:cNvCxnSpPr/>
      </xdr:nvCxnSpPr>
      <xdr:spPr>
        <a:xfrm>
          <a:off x="14782800" y="27667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144236</xdr:rowOff>
    </xdr:from>
    <xdr:to>
      <xdr:col>78</xdr:col>
      <xdr:colOff>120650</xdr:colOff>
      <xdr:row>16</xdr:row>
      <xdr:rowOff>74386</xdr:rowOff>
    </xdr:to>
    <xdr:sp macro="" textlink="">
      <xdr:nvSpPr>
        <xdr:cNvPr id="133" name="フローチャート: 判断 132"/>
        <xdr:cNvSpPr/>
      </xdr:nvSpPr>
      <xdr:spPr>
        <a:xfrm>
          <a:off x="15621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84563</xdr:rowOff>
    </xdr:from>
    <xdr:ext cx="736600" cy="259045"/>
    <xdr:sp macro="" textlink="">
      <xdr:nvSpPr>
        <xdr:cNvPr id="134" name="テキスト ボックス 133"/>
        <xdr:cNvSpPr txBox="1"/>
      </xdr:nvSpPr>
      <xdr:spPr>
        <a:xfrm>
          <a:off x="15290800" y="2484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129721</xdr:rowOff>
    </xdr:from>
    <xdr:to>
      <xdr:col>73</xdr:col>
      <xdr:colOff>180975</xdr:colOff>
      <xdr:row>16</xdr:row>
      <xdr:rowOff>23586</xdr:rowOff>
    </xdr:to>
    <xdr:cxnSp macro="">
      <xdr:nvCxnSpPr>
        <xdr:cNvPr id="135" name="直線コネクタ 134"/>
        <xdr:cNvCxnSpPr/>
      </xdr:nvCxnSpPr>
      <xdr:spPr>
        <a:xfrm>
          <a:off x="13893800" y="2701471"/>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38100</xdr:rowOff>
    </xdr:from>
    <xdr:to>
      <xdr:col>74</xdr:col>
      <xdr:colOff>31750</xdr:colOff>
      <xdr:row>16</xdr:row>
      <xdr:rowOff>139700</xdr:rowOff>
    </xdr:to>
    <xdr:sp macro="" textlink="">
      <xdr:nvSpPr>
        <xdr:cNvPr id="136" name="フローチャート: 判断 135"/>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124477</xdr:rowOff>
    </xdr:from>
    <xdr:ext cx="762000" cy="259045"/>
    <xdr:sp macro="" textlink="">
      <xdr:nvSpPr>
        <xdr:cNvPr id="137" name="テキスト ボックス 136"/>
        <xdr:cNvSpPr txBox="1"/>
      </xdr:nvSpPr>
      <xdr:spPr>
        <a:xfrm>
          <a:off x="14401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118836</xdr:rowOff>
    </xdr:from>
    <xdr:to>
      <xdr:col>69</xdr:col>
      <xdr:colOff>92075</xdr:colOff>
      <xdr:row>15</xdr:row>
      <xdr:rowOff>129721</xdr:rowOff>
    </xdr:to>
    <xdr:cxnSp macro="">
      <xdr:nvCxnSpPr>
        <xdr:cNvPr id="138" name="直線コネクタ 137"/>
        <xdr:cNvCxnSpPr/>
      </xdr:nvCxnSpPr>
      <xdr:spPr>
        <a:xfrm>
          <a:off x="13004800" y="2690586"/>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70757</xdr:rowOff>
    </xdr:from>
    <xdr:to>
      <xdr:col>69</xdr:col>
      <xdr:colOff>142875</xdr:colOff>
      <xdr:row>17</xdr:row>
      <xdr:rowOff>907</xdr:rowOff>
    </xdr:to>
    <xdr:sp macro="" textlink="">
      <xdr:nvSpPr>
        <xdr:cNvPr id="139" name="フローチャート: 判断 138"/>
        <xdr:cNvSpPr/>
      </xdr:nvSpPr>
      <xdr:spPr>
        <a:xfrm>
          <a:off x="13843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157134</xdr:rowOff>
    </xdr:from>
    <xdr:ext cx="762000" cy="259045"/>
    <xdr:sp macro="" textlink="">
      <xdr:nvSpPr>
        <xdr:cNvPr id="140" name="テキスト ボックス 139"/>
        <xdr:cNvSpPr txBox="1"/>
      </xdr:nvSpPr>
      <xdr:spPr>
        <a:xfrm>
          <a:off x="13512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38100</xdr:rowOff>
    </xdr:from>
    <xdr:to>
      <xdr:col>65</xdr:col>
      <xdr:colOff>53975</xdr:colOff>
      <xdr:row>16</xdr:row>
      <xdr:rowOff>139700</xdr:rowOff>
    </xdr:to>
    <xdr:sp macro="" textlink="">
      <xdr:nvSpPr>
        <xdr:cNvPr id="141" name="フローチャート: 判断 140"/>
        <xdr:cNvSpPr/>
      </xdr:nvSpPr>
      <xdr:spPr>
        <a:xfrm>
          <a:off x="12954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124477</xdr:rowOff>
    </xdr:from>
    <xdr:ext cx="762000" cy="259045"/>
    <xdr:sp macro="" textlink="">
      <xdr:nvSpPr>
        <xdr:cNvPr id="142" name="テキスト ボックス 141"/>
        <xdr:cNvSpPr txBox="1"/>
      </xdr:nvSpPr>
      <xdr:spPr>
        <a:xfrm>
          <a:off x="12623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40821</xdr:rowOff>
    </xdr:from>
    <xdr:to>
      <xdr:col>82</xdr:col>
      <xdr:colOff>158750</xdr:colOff>
      <xdr:row>17</xdr:row>
      <xdr:rowOff>142421</xdr:rowOff>
    </xdr:to>
    <xdr:sp macro="" textlink="">
      <xdr:nvSpPr>
        <xdr:cNvPr id="148" name="楕円 147"/>
        <xdr:cNvSpPr/>
      </xdr:nvSpPr>
      <xdr:spPr>
        <a:xfrm>
          <a:off x="16459200" y="295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12898</xdr:rowOff>
    </xdr:from>
    <xdr:ext cx="762000" cy="259045"/>
    <xdr:sp macro="" textlink="">
      <xdr:nvSpPr>
        <xdr:cNvPr id="149" name="物件費該当値テキスト"/>
        <xdr:cNvSpPr txBox="1"/>
      </xdr:nvSpPr>
      <xdr:spPr>
        <a:xfrm>
          <a:off x="16598900" y="292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38100</xdr:rowOff>
    </xdr:from>
    <xdr:to>
      <xdr:col>78</xdr:col>
      <xdr:colOff>120650</xdr:colOff>
      <xdr:row>16</xdr:row>
      <xdr:rowOff>139700</xdr:rowOff>
    </xdr:to>
    <xdr:sp macro="" textlink="">
      <xdr:nvSpPr>
        <xdr:cNvPr id="150" name="楕円 149"/>
        <xdr:cNvSpPr/>
      </xdr:nvSpPr>
      <xdr:spPr>
        <a:xfrm>
          <a:off x="15621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124477</xdr:rowOff>
    </xdr:from>
    <xdr:ext cx="736600" cy="259045"/>
    <xdr:sp macro="" textlink="">
      <xdr:nvSpPr>
        <xdr:cNvPr id="151" name="テキスト ボックス 150"/>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144236</xdr:rowOff>
    </xdr:from>
    <xdr:to>
      <xdr:col>74</xdr:col>
      <xdr:colOff>31750</xdr:colOff>
      <xdr:row>16</xdr:row>
      <xdr:rowOff>74386</xdr:rowOff>
    </xdr:to>
    <xdr:sp macro="" textlink="">
      <xdr:nvSpPr>
        <xdr:cNvPr id="152" name="楕円 151"/>
        <xdr:cNvSpPr/>
      </xdr:nvSpPr>
      <xdr:spPr>
        <a:xfrm>
          <a:off x="14732000" y="271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84563</xdr:rowOff>
    </xdr:from>
    <xdr:ext cx="762000" cy="259045"/>
    <xdr:sp macro="" textlink="">
      <xdr:nvSpPr>
        <xdr:cNvPr id="153" name="テキスト ボックス 152"/>
        <xdr:cNvSpPr txBox="1"/>
      </xdr:nvSpPr>
      <xdr:spPr>
        <a:xfrm>
          <a:off x="14401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78921</xdr:rowOff>
    </xdr:from>
    <xdr:to>
      <xdr:col>69</xdr:col>
      <xdr:colOff>142875</xdr:colOff>
      <xdr:row>16</xdr:row>
      <xdr:rowOff>9071</xdr:rowOff>
    </xdr:to>
    <xdr:sp macro="" textlink="">
      <xdr:nvSpPr>
        <xdr:cNvPr id="154" name="楕円 153"/>
        <xdr:cNvSpPr/>
      </xdr:nvSpPr>
      <xdr:spPr>
        <a:xfrm>
          <a:off x="13843000" y="265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19248</xdr:rowOff>
    </xdr:from>
    <xdr:ext cx="762000" cy="259045"/>
    <xdr:sp macro="" textlink="">
      <xdr:nvSpPr>
        <xdr:cNvPr id="155" name="テキスト ボックス 154"/>
        <xdr:cNvSpPr txBox="1"/>
      </xdr:nvSpPr>
      <xdr:spPr>
        <a:xfrm>
          <a:off x="13512800" y="241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68036</xdr:rowOff>
    </xdr:from>
    <xdr:to>
      <xdr:col>65</xdr:col>
      <xdr:colOff>53975</xdr:colOff>
      <xdr:row>15</xdr:row>
      <xdr:rowOff>169636</xdr:rowOff>
    </xdr:to>
    <xdr:sp macro="" textlink="">
      <xdr:nvSpPr>
        <xdr:cNvPr id="156" name="楕円 155"/>
        <xdr:cNvSpPr/>
      </xdr:nvSpPr>
      <xdr:spPr>
        <a:xfrm>
          <a:off x="129540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8363</xdr:rowOff>
    </xdr:from>
    <xdr:ext cx="762000" cy="259045"/>
    <xdr:sp macro="" textlink="">
      <xdr:nvSpPr>
        <xdr:cNvPr id="157" name="テキスト ボックス 156"/>
        <xdr:cNvSpPr txBox="1"/>
      </xdr:nvSpPr>
      <xdr:spPr>
        <a:xfrm>
          <a:off x="12623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ポイント減少した。これは、民間保育所運営に係る経費が減になったことなどによるものである。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62</xdr:row>
      <xdr:rowOff>38100</xdr:rowOff>
    </xdr:to>
    <xdr:cxnSp macro="">
      <xdr:nvCxnSpPr>
        <xdr:cNvPr id="185" name="直線コネクタ 184"/>
        <xdr:cNvCxnSpPr/>
      </xdr:nvCxnSpPr>
      <xdr:spPr>
        <a:xfrm flipV="1">
          <a:off x="4826000" y="91059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10177</xdr:rowOff>
    </xdr:from>
    <xdr:ext cx="762000" cy="259045"/>
    <xdr:sp macro="" textlink="">
      <xdr:nvSpPr>
        <xdr:cNvPr id="186" name="扶助費最小値テキスト"/>
        <xdr:cNvSpPr txBox="1"/>
      </xdr:nvSpPr>
      <xdr:spPr>
        <a:xfrm>
          <a:off x="49149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38100</xdr:rowOff>
    </xdr:from>
    <xdr:to>
      <xdr:col>24</xdr:col>
      <xdr:colOff>114300</xdr:colOff>
      <xdr:row>62</xdr:row>
      <xdr:rowOff>38100</xdr:rowOff>
    </xdr:to>
    <xdr:cxnSp macro="">
      <xdr:nvCxnSpPr>
        <xdr:cNvPr id="187" name="直線コネクタ 186"/>
        <xdr:cNvCxnSpPr/>
      </xdr:nvCxnSpPr>
      <xdr:spPr>
        <a:xfrm>
          <a:off x="47371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105427</xdr:rowOff>
    </xdr:from>
    <xdr:ext cx="762000" cy="259045"/>
    <xdr:sp macro="" textlink="">
      <xdr:nvSpPr>
        <xdr:cNvPr id="188" name="扶助費最大値テキスト"/>
        <xdr:cNvSpPr txBox="1"/>
      </xdr:nvSpPr>
      <xdr:spPr>
        <a:xfrm>
          <a:off x="4914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9" name="直線コネクタ 188"/>
        <xdr:cNvCxnSpPr/>
      </xdr:nvCxnSpPr>
      <xdr:spPr>
        <a:xfrm>
          <a:off x="4737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146050</xdr:rowOff>
    </xdr:from>
    <xdr:to>
      <xdr:col>24</xdr:col>
      <xdr:colOff>25400</xdr:colOff>
      <xdr:row>60</xdr:row>
      <xdr:rowOff>0</xdr:rowOff>
    </xdr:to>
    <xdr:cxnSp macro="">
      <xdr:nvCxnSpPr>
        <xdr:cNvPr id="190" name="直線コネクタ 189"/>
        <xdr:cNvCxnSpPr/>
      </xdr:nvCxnSpPr>
      <xdr:spPr>
        <a:xfrm flipV="1">
          <a:off x="3987800" y="102616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48277</xdr:rowOff>
    </xdr:from>
    <xdr:ext cx="762000" cy="259045"/>
    <xdr:sp macro="" textlink="">
      <xdr:nvSpPr>
        <xdr:cNvPr id="191" name="扶助費平均値テキスト"/>
        <xdr:cNvSpPr txBox="1"/>
      </xdr:nvSpPr>
      <xdr:spPr>
        <a:xfrm>
          <a:off x="4914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31750</xdr:rowOff>
    </xdr:from>
    <xdr:to>
      <xdr:col>24</xdr:col>
      <xdr:colOff>76200</xdr:colOff>
      <xdr:row>57</xdr:row>
      <xdr:rowOff>133350</xdr:rowOff>
    </xdr:to>
    <xdr:sp macro="" textlink="">
      <xdr:nvSpPr>
        <xdr:cNvPr id="192" name="フローチャート: 判断 191"/>
        <xdr:cNvSpPr/>
      </xdr:nvSpPr>
      <xdr:spPr>
        <a:xfrm>
          <a:off x="47752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158750</xdr:rowOff>
    </xdr:from>
    <xdr:to>
      <xdr:col>19</xdr:col>
      <xdr:colOff>187325</xdr:colOff>
      <xdr:row>60</xdr:row>
      <xdr:rowOff>0</xdr:rowOff>
    </xdr:to>
    <xdr:cxnSp macro="">
      <xdr:nvCxnSpPr>
        <xdr:cNvPr id="193" name="直線コネクタ 192"/>
        <xdr:cNvCxnSpPr/>
      </xdr:nvCxnSpPr>
      <xdr:spPr>
        <a:xfrm>
          <a:off x="3098800" y="10274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139700</xdr:rowOff>
    </xdr:from>
    <xdr:to>
      <xdr:col>20</xdr:col>
      <xdr:colOff>38100</xdr:colOff>
      <xdr:row>57</xdr:row>
      <xdr:rowOff>69850</xdr:rowOff>
    </xdr:to>
    <xdr:sp macro="" textlink="">
      <xdr:nvSpPr>
        <xdr:cNvPr id="194" name="フローチャート: 判断 193"/>
        <xdr:cNvSpPr/>
      </xdr:nvSpPr>
      <xdr:spPr>
        <a:xfrm>
          <a:off x="39370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80027</xdr:rowOff>
    </xdr:from>
    <xdr:ext cx="736600" cy="259045"/>
    <xdr:sp macro="" textlink="">
      <xdr:nvSpPr>
        <xdr:cNvPr id="195" name="テキスト ボックス 194"/>
        <xdr:cNvSpPr txBox="1"/>
      </xdr:nvSpPr>
      <xdr:spPr>
        <a:xfrm>
          <a:off x="3606800" y="9509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158750</xdr:rowOff>
    </xdr:from>
    <xdr:to>
      <xdr:col>15</xdr:col>
      <xdr:colOff>98425</xdr:colOff>
      <xdr:row>60</xdr:row>
      <xdr:rowOff>114300</xdr:rowOff>
    </xdr:to>
    <xdr:cxnSp macro="">
      <xdr:nvCxnSpPr>
        <xdr:cNvPr id="196" name="直線コネクタ 195"/>
        <xdr:cNvCxnSpPr/>
      </xdr:nvCxnSpPr>
      <xdr:spPr>
        <a:xfrm flipV="1">
          <a:off x="2209800" y="102743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197" name="フローチャート: 判断 196"/>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130827</xdr:rowOff>
    </xdr:from>
    <xdr:ext cx="762000" cy="259045"/>
    <xdr:sp macro="" textlink="">
      <xdr:nvSpPr>
        <xdr:cNvPr id="198" name="テキスト ボックス 197"/>
        <xdr:cNvSpPr txBox="1"/>
      </xdr:nvSpPr>
      <xdr:spPr>
        <a:xfrm>
          <a:off x="2717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12700</xdr:rowOff>
    </xdr:from>
    <xdr:to>
      <xdr:col>11</xdr:col>
      <xdr:colOff>9525</xdr:colOff>
      <xdr:row>60</xdr:row>
      <xdr:rowOff>114300</xdr:rowOff>
    </xdr:to>
    <xdr:cxnSp macro="">
      <xdr:nvCxnSpPr>
        <xdr:cNvPr id="199" name="直線コネクタ 198"/>
        <xdr:cNvCxnSpPr/>
      </xdr:nvCxnSpPr>
      <xdr:spPr>
        <a:xfrm>
          <a:off x="1320800" y="102997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120650</xdr:rowOff>
    </xdr:from>
    <xdr:to>
      <xdr:col>11</xdr:col>
      <xdr:colOff>60325</xdr:colOff>
      <xdr:row>58</xdr:row>
      <xdr:rowOff>50800</xdr:rowOff>
    </xdr:to>
    <xdr:sp macro="" textlink="">
      <xdr:nvSpPr>
        <xdr:cNvPr id="200" name="フローチャート: 判断 199"/>
        <xdr:cNvSpPr/>
      </xdr:nvSpPr>
      <xdr:spPr>
        <a:xfrm>
          <a:off x="2159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60977</xdr:rowOff>
    </xdr:from>
    <xdr:ext cx="762000" cy="259045"/>
    <xdr:sp macro="" textlink="">
      <xdr:nvSpPr>
        <xdr:cNvPr id="201" name="テキスト ボックス 200"/>
        <xdr:cNvSpPr txBox="1"/>
      </xdr:nvSpPr>
      <xdr:spPr>
        <a:xfrm>
          <a:off x="1828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202" name="フローチャート: 判断 201"/>
        <xdr:cNvSpPr/>
      </xdr:nvSpPr>
      <xdr:spPr>
        <a:xfrm>
          <a:off x="1270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156227</xdr:rowOff>
    </xdr:from>
    <xdr:ext cx="762000" cy="259045"/>
    <xdr:sp macro="" textlink="">
      <xdr:nvSpPr>
        <xdr:cNvPr id="203" name="テキスト ボックス 202"/>
        <xdr:cNvSpPr txBox="1"/>
      </xdr:nvSpPr>
      <xdr:spPr>
        <a:xfrm>
          <a:off x="939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95250</xdr:rowOff>
    </xdr:from>
    <xdr:to>
      <xdr:col>24</xdr:col>
      <xdr:colOff>76200</xdr:colOff>
      <xdr:row>60</xdr:row>
      <xdr:rowOff>25400</xdr:rowOff>
    </xdr:to>
    <xdr:sp macro="" textlink="">
      <xdr:nvSpPr>
        <xdr:cNvPr id="209" name="楕円 208"/>
        <xdr:cNvSpPr/>
      </xdr:nvSpPr>
      <xdr:spPr>
        <a:xfrm>
          <a:off x="47752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67327</xdr:rowOff>
    </xdr:from>
    <xdr:ext cx="762000" cy="259045"/>
    <xdr:sp macro="" textlink="">
      <xdr:nvSpPr>
        <xdr:cNvPr id="210" name="扶助費該当値テキスト"/>
        <xdr:cNvSpPr txBox="1"/>
      </xdr:nvSpPr>
      <xdr:spPr>
        <a:xfrm>
          <a:off x="49149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120650</xdr:rowOff>
    </xdr:from>
    <xdr:to>
      <xdr:col>20</xdr:col>
      <xdr:colOff>38100</xdr:colOff>
      <xdr:row>60</xdr:row>
      <xdr:rowOff>50800</xdr:rowOff>
    </xdr:to>
    <xdr:sp macro="" textlink="">
      <xdr:nvSpPr>
        <xdr:cNvPr id="211" name="楕円 210"/>
        <xdr:cNvSpPr/>
      </xdr:nvSpPr>
      <xdr:spPr>
        <a:xfrm>
          <a:off x="39370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35577</xdr:rowOff>
    </xdr:from>
    <xdr:ext cx="736600" cy="259045"/>
    <xdr:sp macro="" textlink="">
      <xdr:nvSpPr>
        <xdr:cNvPr id="212" name="テキスト ボックス 211"/>
        <xdr:cNvSpPr txBox="1"/>
      </xdr:nvSpPr>
      <xdr:spPr>
        <a:xfrm>
          <a:off x="3606800" y="1032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107950</xdr:rowOff>
    </xdr:from>
    <xdr:to>
      <xdr:col>15</xdr:col>
      <xdr:colOff>149225</xdr:colOff>
      <xdr:row>60</xdr:row>
      <xdr:rowOff>38100</xdr:rowOff>
    </xdr:to>
    <xdr:sp macro="" textlink="">
      <xdr:nvSpPr>
        <xdr:cNvPr id="213" name="楕円 212"/>
        <xdr:cNvSpPr/>
      </xdr:nvSpPr>
      <xdr:spPr>
        <a:xfrm>
          <a:off x="3048000" y="1022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22877</xdr:rowOff>
    </xdr:from>
    <xdr:ext cx="762000" cy="259045"/>
    <xdr:sp macro="" textlink="">
      <xdr:nvSpPr>
        <xdr:cNvPr id="214" name="テキスト ボックス 213"/>
        <xdr:cNvSpPr txBox="1"/>
      </xdr:nvSpPr>
      <xdr:spPr>
        <a:xfrm>
          <a:off x="27178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63500</xdr:rowOff>
    </xdr:from>
    <xdr:to>
      <xdr:col>11</xdr:col>
      <xdr:colOff>60325</xdr:colOff>
      <xdr:row>60</xdr:row>
      <xdr:rowOff>165100</xdr:rowOff>
    </xdr:to>
    <xdr:sp macro="" textlink="">
      <xdr:nvSpPr>
        <xdr:cNvPr id="215" name="楕円 214"/>
        <xdr:cNvSpPr/>
      </xdr:nvSpPr>
      <xdr:spPr>
        <a:xfrm>
          <a:off x="21590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149877</xdr:rowOff>
    </xdr:from>
    <xdr:ext cx="762000" cy="259045"/>
    <xdr:sp macro="" textlink="">
      <xdr:nvSpPr>
        <xdr:cNvPr id="216" name="テキスト ボックス 215"/>
        <xdr:cNvSpPr txBox="1"/>
      </xdr:nvSpPr>
      <xdr:spPr>
        <a:xfrm>
          <a:off x="1828800" y="1043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133350</xdr:rowOff>
    </xdr:from>
    <xdr:to>
      <xdr:col>6</xdr:col>
      <xdr:colOff>171450</xdr:colOff>
      <xdr:row>60</xdr:row>
      <xdr:rowOff>63500</xdr:rowOff>
    </xdr:to>
    <xdr:sp macro="" textlink="">
      <xdr:nvSpPr>
        <xdr:cNvPr id="217" name="楕円 216"/>
        <xdr:cNvSpPr/>
      </xdr:nvSpPr>
      <xdr:spPr>
        <a:xfrm>
          <a:off x="1270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48277</xdr:rowOff>
    </xdr:from>
    <xdr:ext cx="762000" cy="259045"/>
    <xdr:sp macro="" textlink="">
      <xdr:nvSpPr>
        <xdr:cNvPr id="218" name="テキスト ボックス 217"/>
        <xdr:cNvSpPr txBox="1"/>
      </xdr:nvSpPr>
      <xdr:spPr>
        <a:xfrm>
          <a:off x="939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ポイント上昇した。後期高齢者医療特別会計における療養給付費負担金の増により繰出金が増になったことによるものである。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62</xdr:row>
      <xdr:rowOff>0</xdr:rowOff>
    </xdr:to>
    <xdr:cxnSp macro="">
      <xdr:nvCxnSpPr>
        <xdr:cNvPr id="246" name="直線コネクタ 245"/>
        <xdr:cNvCxnSpPr/>
      </xdr:nvCxnSpPr>
      <xdr:spPr>
        <a:xfrm flipV="1">
          <a:off x="16510000" y="91567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143527</xdr:rowOff>
    </xdr:from>
    <xdr:ext cx="762000" cy="259045"/>
    <xdr:sp macro="" textlink="">
      <xdr:nvSpPr>
        <xdr:cNvPr id="247" name="その他最小値テキスト"/>
        <xdr:cNvSpPr txBox="1"/>
      </xdr:nvSpPr>
      <xdr:spPr>
        <a:xfrm>
          <a:off x="16598900" y="1060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0</xdr:rowOff>
    </xdr:from>
    <xdr:to>
      <xdr:col>82</xdr:col>
      <xdr:colOff>196850</xdr:colOff>
      <xdr:row>62</xdr:row>
      <xdr:rowOff>0</xdr:rowOff>
    </xdr:to>
    <xdr:cxnSp macro="">
      <xdr:nvCxnSpPr>
        <xdr:cNvPr id="248" name="直線コネクタ 247"/>
        <xdr:cNvCxnSpPr/>
      </xdr:nvCxnSpPr>
      <xdr:spPr>
        <a:xfrm>
          <a:off x="16421100" y="10629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9"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50" name="直線コネクタ 249"/>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63500</xdr:rowOff>
    </xdr:from>
    <xdr:to>
      <xdr:col>82</xdr:col>
      <xdr:colOff>107950</xdr:colOff>
      <xdr:row>58</xdr:row>
      <xdr:rowOff>114300</xdr:rowOff>
    </xdr:to>
    <xdr:cxnSp macro="">
      <xdr:nvCxnSpPr>
        <xdr:cNvPr id="251" name="直線コネクタ 250"/>
        <xdr:cNvCxnSpPr/>
      </xdr:nvCxnSpPr>
      <xdr:spPr>
        <a:xfrm>
          <a:off x="15671800" y="100076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41927</xdr:rowOff>
    </xdr:from>
    <xdr:ext cx="762000" cy="259045"/>
    <xdr:sp macro="" textlink="">
      <xdr:nvSpPr>
        <xdr:cNvPr id="252" name="その他平均値テキスト"/>
        <xdr:cNvSpPr txBox="1"/>
      </xdr:nvSpPr>
      <xdr:spPr>
        <a:xfrm>
          <a:off x="16598900" y="9814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25400</xdr:rowOff>
    </xdr:from>
    <xdr:to>
      <xdr:col>82</xdr:col>
      <xdr:colOff>158750</xdr:colOff>
      <xdr:row>58</xdr:row>
      <xdr:rowOff>127000</xdr:rowOff>
    </xdr:to>
    <xdr:sp macro="" textlink="">
      <xdr:nvSpPr>
        <xdr:cNvPr id="253" name="フローチャート: 判断 252"/>
        <xdr:cNvSpPr/>
      </xdr:nvSpPr>
      <xdr:spPr>
        <a:xfrm>
          <a:off x="164592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63500</xdr:rowOff>
    </xdr:from>
    <xdr:to>
      <xdr:col>78</xdr:col>
      <xdr:colOff>69850</xdr:colOff>
      <xdr:row>59</xdr:row>
      <xdr:rowOff>19050</xdr:rowOff>
    </xdr:to>
    <xdr:cxnSp macro="">
      <xdr:nvCxnSpPr>
        <xdr:cNvPr id="254" name="直線コネクタ 253"/>
        <xdr:cNvCxnSpPr/>
      </xdr:nvCxnSpPr>
      <xdr:spPr>
        <a:xfrm flipV="1">
          <a:off x="14782800" y="100076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133350</xdr:rowOff>
    </xdr:from>
    <xdr:to>
      <xdr:col>78</xdr:col>
      <xdr:colOff>120650</xdr:colOff>
      <xdr:row>58</xdr:row>
      <xdr:rowOff>63500</xdr:rowOff>
    </xdr:to>
    <xdr:sp macro="" textlink="">
      <xdr:nvSpPr>
        <xdr:cNvPr id="255" name="フローチャート: 判断 254"/>
        <xdr:cNvSpPr/>
      </xdr:nvSpPr>
      <xdr:spPr>
        <a:xfrm>
          <a:off x="15621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73677</xdr:rowOff>
    </xdr:from>
    <xdr:ext cx="736600" cy="259045"/>
    <xdr:sp macro="" textlink="">
      <xdr:nvSpPr>
        <xdr:cNvPr id="256" name="テキスト ボックス 255"/>
        <xdr:cNvSpPr txBox="1"/>
      </xdr:nvSpPr>
      <xdr:spPr>
        <a:xfrm>
          <a:off x="15290800" y="967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19050</xdr:rowOff>
    </xdr:from>
    <xdr:to>
      <xdr:col>73</xdr:col>
      <xdr:colOff>180975</xdr:colOff>
      <xdr:row>60</xdr:row>
      <xdr:rowOff>76200</xdr:rowOff>
    </xdr:to>
    <xdr:cxnSp macro="">
      <xdr:nvCxnSpPr>
        <xdr:cNvPr id="257" name="直線コネクタ 256"/>
        <xdr:cNvCxnSpPr/>
      </xdr:nvCxnSpPr>
      <xdr:spPr>
        <a:xfrm flipV="1">
          <a:off x="13893800" y="101346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25400</xdr:rowOff>
    </xdr:from>
    <xdr:to>
      <xdr:col>74</xdr:col>
      <xdr:colOff>31750</xdr:colOff>
      <xdr:row>58</xdr:row>
      <xdr:rowOff>127000</xdr:rowOff>
    </xdr:to>
    <xdr:sp macro="" textlink="">
      <xdr:nvSpPr>
        <xdr:cNvPr id="258" name="フローチャート: 判断 257"/>
        <xdr:cNvSpPr/>
      </xdr:nvSpPr>
      <xdr:spPr>
        <a:xfrm>
          <a:off x="14732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137177</xdr:rowOff>
    </xdr:from>
    <xdr:ext cx="762000" cy="259045"/>
    <xdr:sp macro="" textlink="">
      <xdr:nvSpPr>
        <xdr:cNvPr id="259" name="テキスト ボックス 258"/>
        <xdr:cNvSpPr txBox="1"/>
      </xdr:nvSpPr>
      <xdr:spPr>
        <a:xfrm>
          <a:off x="14401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63500</xdr:rowOff>
    </xdr:from>
    <xdr:to>
      <xdr:col>69</xdr:col>
      <xdr:colOff>92075</xdr:colOff>
      <xdr:row>60</xdr:row>
      <xdr:rowOff>76200</xdr:rowOff>
    </xdr:to>
    <xdr:cxnSp macro="">
      <xdr:nvCxnSpPr>
        <xdr:cNvPr id="260" name="直線コネクタ 259"/>
        <xdr:cNvCxnSpPr/>
      </xdr:nvCxnSpPr>
      <xdr:spPr>
        <a:xfrm>
          <a:off x="13004800" y="10350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61" name="フローチャート: 判断 260"/>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137177</xdr:rowOff>
    </xdr:from>
    <xdr:ext cx="762000" cy="259045"/>
    <xdr:sp macro="" textlink="">
      <xdr:nvSpPr>
        <xdr:cNvPr id="262" name="テキスト ボックス 261"/>
        <xdr:cNvSpPr txBox="1"/>
      </xdr:nvSpPr>
      <xdr:spPr>
        <a:xfrm>
          <a:off x="13512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63" name="フローチャート: 判断 262"/>
        <xdr:cNvSpPr/>
      </xdr:nvSpPr>
      <xdr:spPr>
        <a:xfrm>
          <a:off x="12954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149877</xdr:rowOff>
    </xdr:from>
    <xdr:ext cx="762000" cy="259045"/>
    <xdr:sp macro="" textlink="">
      <xdr:nvSpPr>
        <xdr:cNvPr id="264" name="テキスト ボックス 263"/>
        <xdr:cNvSpPr txBox="1"/>
      </xdr:nvSpPr>
      <xdr:spPr>
        <a:xfrm>
          <a:off x="12623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63500</xdr:rowOff>
    </xdr:from>
    <xdr:to>
      <xdr:col>82</xdr:col>
      <xdr:colOff>158750</xdr:colOff>
      <xdr:row>58</xdr:row>
      <xdr:rowOff>165100</xdr:rowOff>
    </xdr:to>
    <xdr:sp macro="" textlink="">
      <xdr:nvSpPr>
        <xdr:cNvPr id="270" name="楕円 269"/>
        <xdr:cNvSpPr/>
      </xdr:nvSpPr>
      <xdr:spPr>
        <a:xfrm>
          <a:off x="164592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35577</xdr:rowOff>
    </xdr:from>
    <xdr:ext cx="762000" cy="259045"/>
    <xdr:sp macro="" textlink="">
      <xdr:nvSpPr>
        <xdr:cNvPr id="271" name="その他該当値テキスト"/>
        <xdr:cNvSpPr txBox="1"/>
      </xdr:nvSpPr>
      <xdr:spPr>
        <a:xfrm>
          <a:off x="165989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12700</xdr:rowOff>
    </xdr:from>
    <xdr:to>
      <xdr:col>78</xdr:col>
      <xdr:colOff>120650</xdr:colOff>
      <xdr:row>58</xdr:row>
      <xdr:rowOff>114300</xdr:rowOff>
    </xdr:to>
    <xdr:sp macro="" textlink="">
      <xdr:nvSpPr>
        <xdr:cNvPr id="272" name="楕円 271"/>
        <xdr:cNvSpPr/>
      </xdr:nvSpPr>
      <xdr:spPr>
        <a:xfrm>
          <a:off x="156210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99077</xdr:rowOff>
    </xdr:from>
    <xdr:ext cx="736600" cy="259045"/>
    <xdr:sp macro="" textlink="">
      <xdr:nvSpPr>
        <xdr:cNvPr id="273" name="テキスト ボックス 272"/>
        <xdr:cNvSpPr txBox="1"/>
      </xdr:nvSpPr>
      <xdr:spPr>
        <a:xfrm>
          <a:off x="15290800" y="1004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139700</xdr:rowOff>
    </xdr:from>
    <xdr:to>
      <xdr:col>74</xdr:col>
      <xdr:colOff>31750</xdr:colOff>
      <xdr:row>59</xdr:row>
      <xdr:rowOff>69850</xdr:rowOff>
    </xdr:to>
    <xdr:sp macro="" textlink="">
      <xdr:nvSpPr>
        <xdr:cNvPr id="274" name="楕円 273"/>
        <xdr:cNvSpPr/>
      </xdr:nvSpPr>
      <xdr:spPr>
        <a:xfrm>
          <a:off x="147320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54627</xdr:rowOff>
    </xdr:from>
    <xdr:ext cx="762000" cy="259045"/>
    <xdr:sp macro="" textlink="">
      <xdr:nvSpPr>
        <xdr:cNvPr id="275" name="テキスト ボックス 274"/>
        <xdr:cNvSpPr txBox="1"/>
      </xdr:nvSpPr>
      <xdr:spPr>
        <a:xfrm>
          <a:off x="14401800" y="1017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25400</xdr:rowOff>
    </xdr:from>
    <xdr:to>
      <xdr:col>69</xdr:col>
      <xdr:colOff>142875</xdr:colOff>
      <xdr:row>60</xdr:row>
      <xdr:rowOff>127000</xdr:rowOff>
    </xdr:to>
    <xdr:sp macro="" textlink="">
      <xdr:nvSpPr>
        <xdr:cNvPr id="276" name="楕円 275"/>
        <xdr:cNvSpPr/>
      </xdr:nvSpPr>
      <xdr:spPr>
        <a:xfrm>
          <a:off x="138430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111777</xdr:rowOff>
    </xdr:from>
    <xdr:ext cx="762000" cy="259045"/>
    <xdr:sp macro="" textlink="">
      <xdr:nvSpPr>
        <xdr:cNvPr id="277" name="テキスト ボックス 276"/>
        <xdr:cNvSpPr txBox="1"/>
      </xdr:nvSpPr>
      <xdr:spPr>
        <a:xfrm>
          <a:off x="13512800" y="1039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12700</xdr:rowOff>
    </xdr:from>
    <xdr:to>
      <xdr:col>65</xdr:col>
      <xdr:colOff>53975</xdr:colOff>
      <xdr:row>60</xdr:row>
      <xdr:rowOff>114300</xdr:rowOff>
    </xdr:to>
    <xdr:sp macro="" textlink="">
      <xdr:nvSpPr>
        <xdr:cNvPr id="278" name="楕円 277"/>
        <xdr:cNvSpPr/>
      </xdr:nvSpPr>
      <xdr:spPr>
        <a:xfrm>
          <a:off x="12954000" y="1029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99077</xdr:rowOff>
    </xdr:from>
    <xdr:ext cx="762000" cy="259045"/>
    <xdr:sp macro="" textlink="">
      <xdr:nvSpPr>
        <xdr:cNvPr id="279" name="テキスト ボックス 278"/>
        <xdr:cNvSpPr txBox="1"/>
      </xdr:nvSpPr>
      <xdr:spPr>
        <a:xfrm>
          <a:off x="126238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ポイント減少した。これは、下水道事業会計への補助金が減となったことによるものである。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66040</xdr:rowOff>
    </xdr:from>
    <xdr:to>
      <xdr:col>82</xdr:col>
      <xdr:colOff>107950</xdr:colOff>
      <xdr:row>40</xdr:row>
      <xdr:rowOff>73660</xdr:rowOff>
    </xdr:to>
    <xdr:cxnSp macro="">
      <xdr:nvCxnSpPr>
        <xdr:cNvPr id="307" name="直線コネクタ 306"/>
        <xdr:cNvCxnSpPr/>
      </xdr:nvCxnSpPr>
      <xdr:spPr>
        <a:xfrm flipV="1">
          <a:off x="16510000" y="555244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45737</xdr:rowOff>
    </xdr:from>
    <xdr:ext cx="762000" cy="259045"/>
    <xdr:sp macro="" textlink="">
      <xdr:nvSpPr>
        <xdr:cNvPr id="308" name="補助費等最小値テキスト"/>
        <xdr:cNvSpPr txBox="1"/>
      </xdr:nvSpPr>
      <xdr:spPr>
        <a:xfrm>
          <a:off x="16598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73660</xdr:rowOff>
    </xdr:from>
    <xdr:to>
      <xdr:col>82</xdr:col>
      <xdr:colOff>196850</xdr:colOff>
      <xdr:row>40</xdr:row>
      <xdr:rowOff>73660</xdr:rowOff>
    </xdr:to>
    <xdr:cxnSp macro="">
      <xdr:nvCxnSpPr>
        <xdr:cNvPr id="309" name="直線コネクタ 308"/>
        <xdr:cNvCxnSpPr/>
      </xdr:nvCxnSpPr>
      <xdr:spPr>
        <a:xfrm>
          <a:off x="16421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152417</xdr:rowOff>
    </xdr:from>
    <xdr:ext cx="762000" cy="259045"/>
    <xdr:sp macro="" textlink="">
      <xdr:nvSpPr>
        <xdr:cNvPr id="310" name="補助費等最大値テキスト"/>
        <xdr:cNvSpPr txBox="1"/>
      </xdr:nvSpPr>
      <xdr:spPr>
        <a:xfrm>
          <a:off x="16598900" y="529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66040</xdr:rowOff>
    </xdr:from>
    <xdr:to>
      <xdr:col>82</xdr:col>
      <xdr:colOff>196850</xdr:colOff>
      <xdr:row>32</xdr:row>
      <xdr:rowOff>66040</xdr:rowOff>
    </xdr:to>
    <xdr:cxnSp macro="">
      <xdr:nvCxnSpPr>
        <xdr:cNvPr id="311" name="直線コネクタ 310"/>
        <xdr:cNvCxnSpPr/>
      </xdr:nvCxnSpPr>
      <xdr:spPr>
        <a:xfrm>
          <a:off x="16421100" y="555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100330</xdr:rowOff>
    </xdr:from>
    <xdr:to>
      <xdr:col>82</xdr:col>
      <xdr:colOff>107950</xdr:colOff>
      <xdr:row>33</xdr:row>
      <xdr:rowOff>130810</xdr:rowOff>
    </xdr:to>
    <xdr:cxnSp macro="">
      <xdr:nvCxnSpPr>
        <xdr:cNvPr id="312" name="直線コネクタ 311"/>
        <xdr:cNvCxnSpPr/>
      </xdr:nvCxnSpPr>
      <xdr:spPr>
        <a:xfrm flipV="1">
          <a:off x="15671800" y="57581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17797</xdr:rowOff>
    </xdr:from>
    <xdr:ext cx="762000" cy="259045"/>
    <xdr:sp macro="" textlink="">
      <xdr:nvSpPr>
        <xdr:cNvPr id="313" name="補助費等平均値テキスト"/>
        <xdr:cNvSpPr txBox="1"/>
      </xdr:nvSpPr>
      <xdr:spPr>
        <a:xfrm>
          <a:off x="16598900" y="584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45720</xdr:rowOff>
    </xdr:from>
    <xdr:to>
      <xdr:col>82</xdr:col>
      <xdr:colOff>158750</xdr:colOff>
      <xdr:row>34</xdr:row>
      <xdr:rowOff>147320</xdr:rowOff>
    </xdr:to>
    <xdr:sp macro="" textlink="">
      <xdr:nvSpPr>
        <xdr:cNvPr id="314" name="フローチャート: 判断 313"/>
        <xdr:cNvSpPr/>
      </xdr:nvSpPr>
      <xdr:spPr>
        <a:xfrm>
          <a:off x="164592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107950</xdr:rowOff>
    </xdr:from>
    <xdr:to>
      <xdr:col>78</xdr:col>
      <xdr:colOff>69850</xdr:colOff>
      <xdr:row>33</xdr:row>
      <xdr:rowOff>130810</xdr:rowOff>
    </xdr:to>
    <xdr:cxnSp macro="">
      <xdr:nvCxnSpPr>
        <xdr:cNvPr id="315" name="直線コネクタ 314"/>
        <xdr:cNvCxnSpPr/>
      </xdr:nvCxnSpPr>
      <xdr:spPr>
        <a:xfrm>
          <a:off x="14782800" y="57658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22860</xdr:rowOff>
    </xdr:from>
    <xdr:to>
      <xdr:col>78</xdr:col>
      <xdr:colOff>120650</xdr:colOff>
      <xdr:row>34</xdr:row>
      <xdr:rowOff>124460</xdr:rowOff>
    </xdr:to>
    <xdr:sp macro="" textlink="">
      <xdr:nvSpPr>
        <xdr:cNvPr id="316" name="フローチャート: 判断 315"/>
        <xdr:cNvSpPr/>
      </xdr:nvSpPr>
      <xdr:spPr>
        <a:xfrm>
          <a:off x="156210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109237</xdr:rowOff>
    </xdr:from>
    <xdr:ext cx="736600" cy="259045"/>
    <xdr:sp macro="" textlink="">
      <xdr:nvSpPr>
        <xdr:cNvPr id="317" name="テキスト ボックス 316"/>
        <xdr:cNvSpPr txBox="1"/>
      </xdr:nvSpPr>
      <xdr:spPr>
        <a:xfrm>
          <a:off x="15290800" y="5938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100330</xdr:rowOff>
    </xdr:from>
    <xdr:to>
      <xdr:col>73</xdr:col>
      <xdr:colOff>180975</xdr:colOff>
      <xdr:row>33</xdr:row>
      <xdr:rowOff>107950</xdr:rowOff>
    </xdr:to>
    <xdr:cxnSp macro="">
      <xdr:nvCxnSpPr>
        <xdr:cNvPr id="318" name="直線コネクタ 317"/>
        <xdr:cNvCxnSpPr/>
      </xdr:nvCxnSpPr>
      <xdr:spPr>
        <a:xfrm>
          <a:off x="13893800" y="57581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53340</xdr:rowOff>
    </xdr:from>
    <xdr:to>
      <xdr:col>74</xdr:col>
      <xdr:colOff>31750</xdr:colOff>
      <xdr:row>34</xdr:row>
      <xdr:rowOff>154940</xdr:rowOff>
    </xdr:to>
    <xdr:sp macro="" textlink="">
      <xdr:nvSpPr>
        <xdr:cNvPr id="319" name="フローチャート: 判断 318"/>
        <xdr:cNvSpPr/>
      </xdr:nvSpPr>
      <xdr:spPr>
        <a:xfrm>
          <a:off x="147320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139717</xdr:rowOff>
    </xdr:from>
    <xdr:ext cx="762000" cy="259045"/>
    <xdr:sp macro="" textlink="">
      <xdr:nvSpPr>
        <xdr:cNvPr id="320" name="テキスト ボックス 319"/>
        <xdr:cNvSpPr txBox="1"/>
      </xdr:nvSpPr>
      <xdr:spPr>
        <a:xfrm>
          <a:off x="14401800" y="596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100330</xdr:rowOff>
    </xdr:from>
    <xdr:to>
      <xdr:col>69</xdr:col>
      <xdr:colOff>92075</xdr:colOff>
      <xdr:row>33</xdr:row>
      <xdr:rowOff>138430</xdr:rowOff>
    </xdr:to>
    <xdr:cxnSp macro="">
      <xdr:nvCxnSpPr>
        <xdr:cNvPr id="321" name="直線コネクタ 320"/>
        <xdr:cNvCxnSpPr/>
      </xdr:nvCxnSpPr>
      <xdr:spPr>
        <a:xfrm flipV="1">
          <a:off x="13004800" y="57581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53340</xdr:rowOff>
    </xdr:from>
    <xdr:to>
      <xdr:col>69</xdr:col>
      <xdr:colOff>142875</xdr:colOff>
      <xdr:row>34</xdr:row>
      <xdr:rowOff>154940</xdr:rowOff>
    </xdr:to>
    <xdr:sp macro="" textlink="">
      <xdr:nvSpPr>
        <xdr:cNvPr id="322" name="フローチャート: 判断 321"/>
        <xdr:cNvSpPr/>
      </xdr:nvSpPr>
      <xdr:spPr>
        <a:xfrm>
          <a:off x="138430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139717</xdr:rowOff>
    </xdr:from>
    <xdr:ext cx="762000" cy="259045"/>
    <xdr:sp macro="" textlink="">
      <xdr:nvSpPr>
        <xdr:cNvPr id="323" name="テキスト ボックス 322"/>
        <xdr:cNvSpPr txBox="1"/>
      </xdr:nvSpPr>
      <xdr:spPr>
        <a:xfrm>
          <a:off x="13512800" y="596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45720</xdr:rowOff>
    </xdr:from>
    <xdr:to>
      <xdr:col>65</xdr:col>
      <xdr:colOff>53975</xdr:colOff>
      <xdr:row>34</xdr:row>
      <xdr:rowOff>147320</xdr:rowOff>
    </xdr:to>
    <xdr:sp macro="" textlink="">
      <xdr:nvSpPr>
        <xdr:cNvPr id="324" name="フローチャート: 判断 323"/>
        <xdr:cNvSpPr/>
      </xdr:nvSpPr>
      <xdr:spPr>
        <a:xfrm>
          <a:off x="129540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132097</xdr:rowOff>
    </xdr:from>
    <xdr:ext cx="762000" cy="259045"/>
    <xdr:sp macro="" textlink="">
      <xdr:nvSpPr>
        <xdr:cNvPr id="325" name="テキスト ボックス 324"/>
        <xdr:cNvSpPr txBox="1"/>
      </xdr:nvSpPr>
      <xdr:spPr>
        <a:xfrm>
          <a:off x="12623800" y="596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49530</xdr:rowOff>
    </xdr:from>
    <xdr:to>
      <xdr:col>82</xdr:col>
      <xdr:colOff>158750</xdr:colOff>
      <xdr:row>33</xdr:row>
      <xdr:rowOff>151130</xdr:rowOff>
    </xdr:to>
    <xdr:sp macro="" textlink="">
      <xdr:nvSpPr>
        <xdr:cNvPr id="331" name="楕円 330"/>
        <xdr:cNvSpPr/>
      </xdr:nvSpPr>
      <xdr:spPr>
        <a:xfrm>
          <a:off x="16459200" y="570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66057</xdr:rowOff>
    </xdr:from>
    <xdr:ext cx="762000" cy="259045"/>
    <xdr:sp macro="" textlink="">
      <xdr:nvSpPr>
        <xdr:cNvPr id="332" name="補助費等該当値テキスト"/>
        <xdr:cNvSpPr txBox="1"/>
      </xdr:nvSpPr>
      <xdr:spPr>
        <a:xfrm>
          <a:off x="16598900" y="555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80010</xdr:rowOff>
    </xdr:from>
    <xdr:to>
      <xdr:col>78</xdr:col>
      <xdr:colOff>120650</xdr:colOff>
      <xdr:row>34</xdr:row>
      <xdr:rowOff>10160</xdr:rowOff>
    </xdr:to>
    <xdr:sp macro="" textlink="">
      <xdr:nvSpPr>
        <xdr:cNvPr id="333" name="楕円 332"/>
        <xdr:cNvSpPr/>
      </xdr:nvSpPr>
      <xdr:spPr>
        <a:xfrm>
          <a:off x="15621000" y="573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20337</xdr:rowOff>
    </xdr:from>
    <xdr:ext cx="736600" cy="259045"/>
    <xdr:sp macro="" textlink="">
      <xdr:nvSpPr>
        <xdr:cNvPr id="334" name="テキスト ボックス 333"/>
        <xdr:cNvSpPr txBox="1"/>
      </xdr:nvSpPr>
      <xdr:spPr>
        <a:xfrm>
          <a:off x="15290800" y="5506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57150</xdr:rowOff>
    </xdr:from>
    <xdr:to>
      <xdr:col>74</xdr:col>
      <xdr:colOff>31750</xdr:colOff>
      <xdr:row>33</xdr:row>
      <xdr:rowOff>158750</xdr:rowOff>
    </xdr:to>
    <xdr:sp macro="" textlink="">
      <xdr:nvSpPr>
        <xdr:cNvPr id="335" name="楕円 334"/>
        <xdr:cNvSpPr/>
      </xdr:nvSpPr>
      <xdr:spPr>
        <a:xfrm>
          <a:off x="14732000" y="571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31</xdr:row>
      <xdr:rowOff>168927</xdr:rowOff>
    </xdr:from>
    <xdr:ext cx="762000" cy="259045"/>
    <xdr:sp macro="" textlink="">
      <xdr:nvSpPr>
        <xdr:cNvPr id="336" name="テキスト ボックス 335"/>
        <xdr:cNvSpPr txBox="1"/>
      </xdr:nvSpPr>
      <xdr:spPr>
        <a:xfrm>
          <a:off x="14401800" y="548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49530</xdr:rowOff>
    </xdr:from>
    <xdr:to>
      <xdr:col>69</xdr:col>
      <xdr:colOff>142875</xdr:colOff>
      <xdr:row>33</xdr:row>
      <xdr:rowOff>151130</xdr:rowOff>
    </xdr:to>
    <xdr:sp macro="" textlink="">
      <xdr:nvSpPr>
        <xdr:cNvPr id="337" name="楕円 336"/>
        <xdr:cNvSpPr/>
      </xdr:nvSpPr>
      <xdr:spPr>
        <a:xfrm>
          <a:off x="13843000" y="570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161307</xdr:rowOff>
    </xdr:from>
    <xdr:ext cx="762000" cy="259045"/>
    <xdr:sp macro="" textlink="">
      <xdr:nvSpPr>
        <xdr:cNvPr id="338" name="テキスト ボックス 337"/>
        <xdr:cNvSpPr txBox="1"/>
      </xdr:nvSpPr>
      <xdr:spPr>
        <a:xfrm>
          <a:off x="13512800" y="547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87630</xdr:rowOff>
    </xdr:from>
    <xdr:to>
      <xdr:col>65</xdr:col>
      <xdr:colOff>53975</xdr:colOff>
      <xdr:row>34</xdr:row>
      <xdr:rowOff>17780</xdr:rowOff>
    </xdr:to>
    <xdr:sp macro="" textlink="">
      <xdr:nvSpPr>
        <xdr:cNvPr id="339" name="楕円 338"/>
        <xdr:cNvSpPr/>
      </xdr:nvSpPr>
      <xdr:spPr>
        <a:xfrm>
          <a:off x="12954000" y="574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27957</xdr:rowOff>
    </xdr:from>
    <xdr:ext cx="762000" cy="259045"/>
    <xdr:sp macro="" textlink="">
      <xdr:nvSpPr>
        <xdr:cNvPr id="340" name="テキスト ボックス 339"/>
        <xdr:cNvSpPr txBox="1"/>
      </xdr:nvSpPr>
      <xdr:spPr>
        <a:xfrm>
          <a:off x="1262380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ポイント上昇した。これは、臨時財政対策債の償還などにより、市債の元利償還金が増となったことによるものである。</a:t>
          </a: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39370</xdr:rowOff>
    </xdr:from>
    <xdr:to>
      <xdr:col>24</xdr:col>
      <xdr:colOff>25400</xdr:colOff>
      <xdr:row>80</xdr:row>
      <xdr:rowOff>157480</xdr:rowOff>
    </xdr:to>
    <xdr:cxnSp macro="">
      <xdr:nvCxnSpPr>
        <xdr:cNvPr id="368" name="直線コネクタ 367"/>
        <xdr:cNvCxnSpPr/>
      </xdr:nvCxnSpPr>
      <xdr:spPr>
        <a:xfrm flipV="1">
          <a:off x="4826000" y="125552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129557</xdr:rowOff>
    </xdr:from>
    <xdr:ext cx="762000" cy="259045"/>
    <xdr:sp macro="" textlink="">
      <xdr:nvSpPr>
        <xdr:cNvPr id="369" name="公債費最小値テキスト"/>
        <xdr:cNvSpPr txBox="1"/>
      </xdr:nvSpPr>
      <xdr:spPr>
        <a:xfrm>
          <a:off x="4914900" y="13845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157480</xdr:rowOff>
    </xdr:from>
    <xdr:to>
      <xdr:col>24</xdr:col>
      <xdr:colOff>114300</xdr:colOff>
      <xdr:row>80</xdr:row>
      <xdr:rowOff>157480</xdr:rowOff>
    </xdr:to>
    <xdr:cxnSp macro="">
      <xdr:nvCxnSpPr>
        <xdr:cNvPr id="370" name="直線コネクタ 369"/>
        <xdr:cNvCxnSpPr/>
      </xdr:nvCxnSpPr>
      <xdr:spPr>
        <a:xfrm>
          <a:off x="4737100" y="1387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125747</xdr:rowOff>
    </xdr:from>
    <xdr:ext cx="762000" cy="259045"/>
    <xdr:sp macro="" textlink="">
      <xdr:nvSpPr>
        <xdr:cNvPr id="371" name="公債費最大値テキスト"/>
        <xdr:cNvSpPr txBox="1"/>
      </xdr:nvSpPr>
      <xdr:spPr>
        <a:xfrm>
          <a:off x="4914900" y="1229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39370</xdr:rowOff>
    </xdr:from>
    <xdr:to>
      <xdr:col>24</xdr:col>
      <xdr:colOff>114300</xdr:colOff>
      <xdr:row>73</xdr:row>
      <xdr:rowOff>39370</xdr:rowOff>
    </xdr:to>
    <xdr:cxnSp macro="">
      <xdr:nvCxnSpPr>
        <xdr:cNvPr id="372" name="直線コネクタ 371"/>
        <xdr:cNvCxnSpPr/>
      </xdr:nvCxnSpPr>
      <xdr:spPr>
        <a:xfrm>
          <a:off x="4737100" y="1255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46990</xdr:rowOff>
    </xdr:from>
    <xdr:to>
      <xdr:col>24</xdr:col>
      <xdr:colOff>25400</xdr:colOff>
      <xdr:row>75</xdr:row>
      <xdr:rowOff>54610</xdr:rowOff>
    </xdr:to>
    <xdr:cxnSp macro="">
      <xdr:nvCxnSpPr>
        <xdr:cNvPr id="373" name="直線コネクタ 372"/>
        <xdr:cNvCxnSpPr/>
      </xdr:nvCxnSpPr>
      <xdr:spPr>
        <a:xfrm>
          <a:off x="3987800" y="129057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13988</xdr:rowOff>
    </xdr:from>
    <xdr:ext cx="762000" cy="259045"/>
    <xdr:sp macro="" textlink="">
      <xdr:nvSpPr>
        <xdr:cNvPr id="374" name="公債費平均値テキスト"/>
        <xdr:cNvSpPr txBox="1"/>
      </xdr:nvSpPr>
      <xdr:spPr>
        <a:xfrm>
          <a:off x="4914900" y="13215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41911</xdr:rowOff>
    </xdr:from>
    <xdr:to>
      <xdr:col>24</xdr:col>
      <xdr:colOff>76200</xdr:colOff>
      <xdr:row>77</xdr:row>
      <xdr:rowOff>143511</xdr:rowOff>
    </xdr:to>
    <xdr:sp macro="" textlink="">
      <xdr:nvSpPr>
        <xdr:cNvPr id="375" name="フローチャート: 判断 374"/>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24130</xdr:rowOff>
    </xdr:from>
    <xdr:to>
      <xdr:col>19</xdr:col>
      <xdr:colOff>187325</xdr:colOff>
      <xdr:row>75</xdr:row>
      <xdr:rowOff>46990</xdr:rowOff>
    </xdr:to>
    <xdr:cxnSp macro="">
      <xdr:nvCxnSpPr>
        <xdr:cNvPr id="376" name="直線コネクタ 375"/>
        <xdr:cNvCxnSpPr/>
      </xdr:nvCxnSpPr>
      <xdr:spPr>
        <a:xfrm>
          <a:off x="3098800" y="128828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11430</xdr:rowOff>
    </xdr:from>
    <xdr:to>
      <xdr:col>20</xdr:col>
      <xdr:colOff>38100</xdr:colOff>
      <xdr:row>77</xdr:row>
      <xdr:rowOff>113030</xdr:rowOff>
    </xdr:to>
    <xdr:sp macro="" textlink="">
      <xdr:nvSpPr>
        <xdr:cNvPr id="377" name="フローチャート: 判断 376"/>
        <xdr:cNvSpPr/>
      </xdr:nvSpPr>
      <xdr:spPr>
        <a:xfrm>
          <a:off x="3937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97807</xdr:rowOff>
    </xdr:from>
    <xdr:ext cx="736600" cy="259045"/>
    <xdr:sp macro="" textlink="">
      <xdr:nvSpPr>
        <xdr:cNvPr id="378" name="テキスト ボックス 377"/>
        <xdr:cNvSpPr txBox="1"/>
      </xdr:nvSpPr>
      <xdr:spPr>
        <a:xfrm>
          <a:off x="3606800" y="13299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8890</xdr:rowOff>
    </xdr:from>
    <xdr:to>
      <xdr:col>15</xdr:col>
      <xdr:colOff>98425</xdr:colOff>
      <xdr:row>75</xdr:row>
      <xdr:rowOff>24130</xdr:rowOff>
    </xdr:to>
    <xdr:cxnSp macro="">
      <xdr:nvCxnSpPr>
        <xdr:cNvPr id="379" name="直線コネクタ 378"/>
        <xdr:cNvCxnSpPr/>
      </xdr:nvCxnSpPr>
      <xdr:spPr>
        <a:xfrm>
          <a:off x="2209800" y="128676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72389</xdr:rowOff>
    </xdr:from>
    <xdr:to>
      <xdr:col>15</xdr:col>
      <xdr:colOff>149225</xdr:colOff>
      <xdr:row>78</xdr:row>
      <xdr:rowOff>2539</xdr:rowOff>
    </xdr:to>
    <xdr:sp macro="" textlink="">
      <xdr:nvSpPr>
        <xdr:cNvPr id="380" name="フローチャート: 判断 379"/>
        <xdr:cNvSpPr/>
      </xdr:nvSpPr>
      <xdr:spPr>
        <a:xfrm>
          <a:off x="3048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158766</xdr:rowOff>
    </xdr:from>
    <xdr:ext cx="762000" cy="259045"/>
    <xdr:sp macro="" textlink="">
      <xdr:nvSpPr>
        <xdr:cNvPr id="381" name="テキスト ボックス 380"/>
        <xdr:cNvSpPr txBox="1"/>
      </xdr:nvSpPr>
      <xdr:spPr>
        <a:xfrm>
          <a:off x="2717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8890</xdr:rowOff>
    </xdr:from>
    <xdr:to>
      <xdr:col>11</xdr:col>
      <xdr:colOff>9525</xdr:colOff>
      <xdr:row>75</xdr:row>
      <xdr:rowOff>39370</xdr:rowOff>
    </xdr:to>
    <xdr:cxnSp macro="">
      <xdr:nvCxnSpPr>
        <xdr:cNvPr id="382" name="直線コネクタ 381"/>
        <xdr:cNvCxnSpPr/>
      </xdr:nvCxnSpPr>
      <xdr:spPr>
        <a:xfrm flipV="1">
          <a:off x="1320800" y="128676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95250</xdr:rowOff>
    </xdr:from>
    <xdr:to>
      <xdr:col>11</xdr:col>
      <xdr:colOff>60325</xdr:colOff>
      <xdr:row>78</xdr:row>
      <xdr:rowOff>25400</xdr:rowOff>
    </xdr:to>
    <xdr:sp macro="" textlink="">
      <xdr:nvSpPr>
        <xdr:cNvPr id="383" name="フローチャート: 判断 382"/>
        <xdr:cNvSpPr/>
      </xdr:nvSpPr>
      <xdr:spPr>
        <a:xfrm>
          <a:off x="2159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10177</xdr:rowOff>
    </xdr:from>
    <xdr:ext cx="762000" cy="259045"/>
    <xdr:sp macro="" textlink="">
      <xdr:nvSpPr>
        <xdr:cNvPr id="384" name="テキスト ボックス 383"/>
        <xdr:cNvSpPr txBox="1"/>
      </xdr:nvSpPr>
      <xdr:spPr>
        <a:xfrm>
          <a:off x="1828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385" name="フローチャート: 判断 384"/>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25416</xdr:rowOff>
    </xdr:from>
    <xdr:ext cx="762000" cy="259045"/>
    <xdr:sp macro="" textlink="">
      <xdr:nvSpPr>
        <xdr:cNvPr id="386" name="テキスト ボックス 385"/>
        <xdr:cNvSpPr txBox="1"/>
      </xdr:nvSpPr>
      <xdr:spPr>
        <a:xfrm>
          <a:off x="939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3810</xdr:rowOff>
    </xdr:from>
    <xdr:to>
      <xdr:col>24</xdr:col>
      <xdr:colOff>76200</xdr:colOff>
      <xdr:row>75</xdr:row>
      <xdr:rowOff>105410</xdr:rowOff>
    </xdr:to>
    <xdr:sp macro="" textlink="">
      <xdr:nvSpPr>
        <xdr:cNvPr id="392" name="楕円 391"/>
        <xdr:cNvSpPr/>
      </xdr:nvSpPr>
      <xdr:spPr>
        <a:xfrm>
          <a:off x="47752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20337</xdr:rowOff>
    </xdr:from>
    <xdr:ext cx="762000" cy="259045"/>
    <xdr:sp macro="" textlink="">
      <xdr:nvSpPr>
        <xdr:cNvPr id="393" name="公債費該当値テキスト"/>
        <xdr:cNvSpPr txBox="1"/>
      </xdr:nvSpPr>
      <xdr:spPr>
        <a:xfrm>
          <a:off x="49149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167640</xdr:rowOff>
    </xdr:from>
    <xdr:to>
      <xdr:col>20</xdr:col>
      <xdr:colOff>38100</xdr:colOff>
      <xdr:row>75</xdr:row>
      <xdr:rowOff>97790</xdr:rowOff>
    </xdr:to>
    <xdr:sp macro="" textlink="">
      <xdr:nvSpPr>
        <xdr:cNvPr id="394" name="楕円 393"/>
        <xdr:cNvSpPr/>
      </xdr:nvSpPr>
      <xdr:spPr>
        <a:xfrm>
          <a:off x="3937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107967</xdr:rowOff>
    </xdr:from>
    <xdr:ext cx="736600" cy="259045"/>
    <xdr:sp macro="" textlink="">
      <xdr:nvSpPr>
        <xdr:cNvPr id="395" name="テキスト ボックス 394"/>
        <xdr:cNvSpPr txBox="1"/>
      </xdr:nvSpPr>
      <xdr:spPr>
        <a:xfrm>
          <a:off x="3606800" y="1262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144780</xdr:rowOff>
    </xdr:from>
    <xdr:to>
      <xdr:col>15</xdr:col>
      <xdr:colOff>149225</xdr:colOff>
      <xdr:row>75</xdr:row>
      <xdr:rowOff>74930</xdr:rowOff>
    </xdr:to>
    <xdr:sp macro="" textlink="">
      <xdr:nvSpPr>
        <xdr:cNvPr id="396" name="楕円 395"/>
        <xdr:cNvSpPr/>
      </xdr:nvSpPr>
      <xdr:spPr>
        <a:xfrm>
          <a:off x="3048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85107</xdr:rowOff>
    </xdr:from>
    <xdr:ext cx="762000" cy="259045"/>
    <xdr:sp macro="" textlink="">
      <xdr:nvSpPr>
        <xdr:cNvPr id="397" name="テキスト ボックス 396"/>
        <xdr:cNvSpPr txBox="1"/>
      </xdr:nvSpPr>
      <xdr:spPr>
        <a:xfrm>
          <a:off x="2717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129540</xdr:rowOff>
    </xdr:from>
    <xdr:to>
      <xdr:col>11</xdr:col>
      <xdr:colOff>60325</xdr:colOff>
      <xdr:row>75</xdr:row>
      <xdr:rowOff>59690</xdr:rowOff>
    </xdr:to>
    <xdr:sp macro="" textlink="">
      <xdr:nvSpPr>
        <xdr:cNvPr id="398" name="楕円 397"/>
        <xdr:cNvSpPr/>
      </xdr:nvSpPr>
      <xdr:spPr>
        <a:xfrm>
          <a:off x="21590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69867</xdr:rowOff>
    </xdr:from>
    <xdr:ext cx="762000" cy="259045"/>
    <xdr:sp macro="" textlink="">
      <xdr:nvSpPr>
        <xdr:cNvPr id="399" name="テキスト ボックス 398"/>
        <xdr:cNvSpPr txBox="1"/>
      </xdr:nvSpPr>
      <xdr:spPr>
        <a:xfrm>
          <a:off x="1828800" y="1258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160020</xdr:rowOff>
    </xdr:from>
    <xdr:to>
      <xdr:col>6</xdr:col>
      <xdr:colOff>171450</xdr:colOff>
      <xdr:row>75</xdr:row>
      <xdr:rowOff>90170</xdr:rowOff>
    </xdr:to>
    <xdr:sp macro="" textlink="">
      <xdr:nvSpPr>
        <xdr:cNvPr id="400" name="楕円 399"/>
        <xdr:cNvSpPr/>
      </xdr:nvSpPr>
      <xdr:spPr>
        <a:xfrm>
          <a:off x="12700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100347</xdr:rowOff>
    </xdr:from>
    <xdr:ext cx="762000" cy="259045"/>
    <xdr:sp macro="" textlink="">
      <xdr:nvSpPr>
        <xdr:cNvPr id="401" name="テキスト ボックス 400"/>
        <xdr:cNvSpPr txBox="1"/>
      </xdr:nvSpPr>
      <xdr:spPr>
        <a:xfrm>
          <a:off x="939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ポイント上昇した。これは、人件費が減になったものの、物件費が増になったことが主な要因である。</a:t>
          </a:r>
        </a:p>
      </xdr:txBody>
    </xdr:sp>
    <xdr:clientData/>
  </xdr:twoCellAnchor>
  <xdr:oneCellAnchor>
    <xdr:from>
      <xdr:col>62</xdr:col>
      <xdr:colOff>6350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6" name="直線コネクタ 41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7" name="テキスト ボックス 41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8" name="直線コネクタ 41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9" name="テキスト ボックス 41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0" name="直線コネクタ 41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1" name="テキスト ボックス 42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2" name="直線コネクタ 42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3" name="テキスト ボックス 42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149860</xdr:rowOff>
    </xdr:from>
    <xdr:to>
      <xdr:col>82</xdr:col>
      <xdr:colOff>107950</xdr:colOff>
      <xdr:row>80</xdr:row>
      <xdr:rowOff>136144</xdr:rowOff>
    </xdr:to>
    <xdr:cxnSp macro="">
      <xdr:nvCxnSpPr>
        <xdr:cNvPr id="427" name="直線コネクタ 426"/>
        <xdr:cNvCxnSpPr/>
      </xdr:nvCxnSpPr>
      <xdr:spPr>
        <a:xfrm flipV="1">
          <a:off x="16510000" y="12837160"/>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108221</xdr:rowOff>
    </xdr:from>
    <xdr:ext cx="762000" cy="259045"/>
    <xdr:sp macro="" textlink="">
      <xdr:nvSpPr>
        <xdr:cNvPr id="428" name="公債費以外最小値テキスト"/>
        <xdr:cNvSpPr txBox="1"/>
      </xdr:nvSpPr>
      <xdr:spPr>
        <a:xfrm>
          <a:off x="16598900" y="1382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136144</xdr:rowOff>
    </xdr:from>
    <xdr:to>
      <xdr:col>82</xdr:col>
      <xdr:colOff>196850</xdr:colOff>
      <xdr:row>80</xdr:row>
      <xdr:rowOff>136144</xdr:rowOff>
    </xdr:to>
    <xdr:cxnSp macro="">
      <xdr:nvCxnSpPr>
        <xdr:cNvPr id="429" name="直線コネクタ 428"/>
        <xdr:cNvCxnSpPr/>
      </xdr:nvCxnSpPr>
      <xdr:spPr>
        <a:xfrm>
          <a:off x="16421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64787</xdr:rowOff>
    </xdr:from>
    <xdr:ext cx="762000" cy="259045"/>
    <xdr:sp macro="" textlink="">
      <xdr:nvSpPr>
        <xdr:cNvPr id="430" name="公債費以外最大値テキスト"/>
        <xdr:cNvSpPr txBox="1"/>
      </xdr:nvSpPr>
      <xdr:spPr>
        <a:xfrm>
          <a:off x="16598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149860</xdr:rowOff>
    </xdr:from>
    <xdr:to>
      <xdr:col>82</xdr:col>
      <xdr:colOff>196850</xdr:colOff>
      <xdr:row>74</xdr:row>
      <xdr:rowOff>149860</xdr:rowOff>
    </xdr:to>
    <xdr:cxnSp macro="">
      <xdr:nvCxnSpPr>
        <xdr:cNvPr id="431" name="直線コネクタ 430"/>
        <xdr:cNvCxnSpPr/>
      </xdr:nvCxnSpPr>
      <xdr:spPr>
        <a:xfrm>
          <a:off x="16421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92711</xdr:rowOff>
    </xdr:from>
    <xdr:to>
      <xdr:col>82</xdr:col>
      <xdr:colOff>107950</xdr:colOff>
      <xdr:row>77</xdr:row>
      <xdr:rowOff>133858</xdr:rowOff>
    </xdr:to>
    <xdr:cxnSp macro="">
      <xdr:nvCxnSpPr>
        <xdr:cNvPr id="432" name="直線コネクタ 431"/>
        <xdr:cNvCxnSpPr/>
      </xdr:nvCxnSpPr>
      <xdr:spPr>
        <a:xfrm>
          <a:off x="15671800" y="13294361"/>
          <a:ext cx="8382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68851</xdr:rowOff>
    </xdr:from>
    <xdr:ext cx="762000" cy="259045"/>
    <xdr:sp macro="" textlink="">
      <xdr:nvSpPr>
        <xdr:cNvPr id="433" name="公債費以外平均値テキスト"/>
        <xdr:cNvSpPr txBox="1"/>
      </xdr:nvSpPr>
      <xdr:spPr>
        <a:xfrm>
          <a:off x="16598900" y="132705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96774</xdr:rowOff>
    </xdr:from>
    <xdr:to>
      <xdr:col>82</xdr:col>
      <xdr:colOff>158750</xdr:colOff>
      <xdr:row>78</xdr:row>
      <xdr:rowOff>26924</xdr:rowOff>
    </xdr:to>
    <xdr:sp macro="" textlink="">
      <xdr:nvSpPr>
        <xdr:cNvPr id="434" name="フローチャート: 判断 433"/>
        <xdr:cNvSpPr/>
      </xdr:nvSpPr>
      <xdr:spPr>
        <a:xfrm>
          <a:off x="164592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92711</xdr:rowOff>
    </xdr:from>
    <xdr:to>
      <xdr:col>78</xdr:col>
      <xdr:colOff>69850</xdr:colOff>
      <xdr:row>77</xdr:row>
      <xdr:rowOff>106426</xdr:rowOff>
    </xdr:to>
    <xdr:cxnSp macro="">
      <xdr:nvCxnSpPr>
        <xdr:cNvPr id="435" name="直線コネクタ 434"/>
        <xdr:cNvCxnSpPr/>
      </xdr:nvCxnSpPr>
      <xdr:spPr>
        <a:xfrm flipV="1">
          <a:off x="14782800" y="13294361"/>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135637</xdr:rowOff>
    </xdr:from>
    <xdr:to>
      <xdr:col>78</xdr:col>
      <xdr:colOff>120650</xdr:colOff>
      <xdr:row>77</xdr:row>
      <xdr:rowOff>65787</xdr:rowOff>
    </xdr:to>
    <xdr:sp macro="" textlink="">
      <xdr:nvSpPr>
        <xdr:cNvPr id="436" name="フローチャート: 判断 435"/>
        <xdr:cNvSpPr/>
      </xdr:nvSpPr>
      <xdr:spPr>
        <a:xfrm>
          <a:off x="15621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75963</xdr:rowOff>
    </xdr:from>
    <xdr:ext cx="736600" cy="259045"/>
    <xdr:sp macro="" textlink="">
      <xdr:nvSpPr>
        <xdr:cNvPr id="437" name="テキスト ボックス 436"/>
        <xdr:cNvSpPr txBox="1"/>
      </xdr:nvSpPr>
      <xdr:spPr>
        <a:xfrm>
          <a:off x="15290800" y="12934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106426</xdr:rowOff>
    </xdr:from>
    <xdr:to>
      <xdr:col>73</xdr:col>
      <xdr:colOff>180975</xdr:colOff>
      <xdr:row>78</xdr:row>
      <xdr:rowOff>17272</xdr:rowOff>
    </xdr:to>
    <xdr:cxnSp macro="">
      <xdr:nvCxnSpPr>
        <xdr:cNvPr id="438" name="直線コネクタ 437"/>
        <xdr:cNvCxnSpPr/>
      </xdr:nvCxnSpPr>
      <xdr:spPr>
        <a:xfrm flipV="1">
          <a:off x="13893800" y="1330807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110489</xdr:rowOff>
    </xdr:from>
    <xdr:to>
      <xdr:col>74</xdr:col>
      <xdr:colOff>31750</xdr:colOff>
      <xdr:row>78</xdr:row>
      <xdr:rowOff>40639</xdr:rowOff>
    </xdr:to>
    <xdr:sp macro="" textlink="">
      <xdr:nvSpPr>
        <xdr:cNvPr id="439" name="フローチャート: 判断 438"/>
        <xdr:cNvSpPr/>
      </xdr:nvSpPr>
      <xdr:spPr>
        <a:xfrm>
          <a:off x="14732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25416</xdr:rowOff>
    </xdr:from>
    <xdr:ext cx="762000" cy="259045"/>
    <xdr:sp macro="" textlink="">
      <xdr:nvSpPr>
        <xdr:cNvPr id="440" name="テキスト ボックス 439"/>
        <xdr:cNvSpPr txBox="1"/>
      </xdr:nvSpPr>
      <xdr:spPr>
        <a:xfrm>
          <a:off x="14401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17272</xdr:rowOff>
    </xdr:from>
    <xdr:to>
      <xdr:col>69</xdr:col>
      <xdr:colOff>92075</xdr:colOff>
      <xdr:row>78</xdr:row>
      <xdr:rowOff>35561</xdr:rowOff>
    </xdr:to>
    <xdr:cxnSp macro="">
      <xdr:nvCxnSpPr>
        <xdr:cNvPr id="441" name="直線コネクタ 440"/>
        <xdr:cNvCxnSpPr/>
      </xdr:nvCxnSpPr>
      <xdr:spPr>
        <a:xfrm flipV="1">
          <a:off x="13004800" y="13390372"/>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101346</xdr:rowOff>
    </xdr:from>
    <xdr:to>
      <xdr:col>69</xdr:col>
      <xdr:colOff>142875</xdr:colOff>
      <xdr:row>78</xdr:row>
      <xdr:rowOff>31496</xdr:rowOff>
    </xdr:to>
    <xdr:sp macro="" textlink="">
      <xdr:nvSpPr>
        <xdr:cNvPr id="442" name="フローチャート: 判断 441"/>
        <xdr:cNvSpPr/>
      </xdr:nvSpPr>
      <xdr:spPr>
        <a:xfrm>
          <a:off x="13843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41673</xdr:rowOff>
    </xdr:from>
    <xdr:ext cx="762000" cy="259045"/>
    <xdr:sp macro="" textlink="">
      <xdr:nvSpPr>
        <xdr:cNvPr id="443" name="テキスト ボックス 442"/>
        <xdr:cNvSpPr txBox="1"/>
      </xdr:nvSpPr>
      <xdr:spPr>
        <a:xfrm>
          <a:off x="13512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64770</xdr:rowOff>
    </xdr:from>
    <xdr:to>
      <xdr:col>65</xdr:col>
      <xdr:colOff>53975</xdr:colOff>
      <xdr:row>77</xdr:row>
      <xdr:rowOff>166370</xdr:rowOff>
    </xdr:to>
    <xdr:sp macro="" textlink="">
      <xdr:nvSpPr>
        <xdr:cNvPr id="444" name="フローチャート: 判断 443"/>
        <xdr:cNvSpPr/>
      </xdr:nvSpPr>
      <xdr:spPr>
        <a:xfrm>
          <a:off x="12954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5097</xdr:rowOff>
    </xdr:from>
    <xdr:ext cx="762000" cy="259045"/>
    <xdr:sp macro="" textlink="">
      <xdr:nvSpPr>
        <xdr:cNvPr id="445" name="テキスト ボックス 444"/>
        <xdr:cNvSpPr txBox="1"/>
      </xdr:nvSpPr>
      <xdr:spPr>
        <a:xfrm>
          <a:off x="12623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83058</xdr:rowOff>
    </xdr:from>
    <xdr:to>
      <xdr:col>82</xdr:col>
      <xdr:colOff>158750</xdr:colOff>
      <xdr:row>78</xdr:row>
      <xdr:rowOff>13208</xdr:rowOff>
    </xdr:to>
    <xdr:sp macro="" textlink="">
      <xdr:nvSpPr>
        <xdr:cNvPr id="451" name="楕円 450"/>
        <xdr:cNvSpPr/>
      </xdr:nvSpPr>
      <xdr:spPr>
        <a:xfrm>
          <a:off x="164592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99585</xdr:rowOff>
    </xdr:from>
    <xdr:ext cx="762000" cy="259045"/>
    <xdr:sp macro="" textlink="">
      <xdr:nvSpPr>
        <xdr:cNvPr id="452" name="公債費以外該当値テキスト"/>
        <xdr:cNvSpPr txBox="1"/>
      </xdr:nvSpPr>
      <xdr:spPr>
        <a:xfrm>
          <a:off x="16598900" y="1312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41911</xdr:rowOff>
    </xdr:from>
    <xdr:to>
      <xdr:col>78</xdr:col>
      <xdr:colOff>120650</xdr:colOff>
      <xdr:row>77</xdr:row>
      <xdr:rowOff>143511</xdr:rowOff>
    </xdr:to>
    <xdr:sp macro="" textlink="">
      <xdr:nvSpPr>
        <xdr:cNvPr id="453" name="楕円 452"/>
        <xdr:cNvSpPr/>
      </xdr:nvSpPr>
      <xdr:spPr>
        <a:xfrm>
          <a:off x="15621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128288</xdr:rowOff>
    </xdr:from>
    <xdr:ext cx="736600" cy="259045"/>
    <xdr:sp macro="" textlink="">
      <xdr:nvSpPr>
        <xdr:cNvPr id="454" name="テキスト ボックス 453"/>
        <xdr:cNvSpPr txBox="1"/>
      </xdr:nvSpPr>
      <xdr:spPr>
        <a:xfrm>
          <a:off x="15290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55626</xdr:rowOff>
    </xdr:from>
    <xdr:to>
      <xdr:col>74</xdr:col>
      <xdr:colOff>31750</xdr:colOff>
      <xdr:row>77</xdr:row>
      <xdr:rowOff>157226</xdr:rowOff>
    </xdr:to>
    <xdr:sp macro="" textlink="">
      <xdr:nvSpPr>
        <xdr:cNvPr id="455" name="楕円 454"/>
        <xdr:cNvSpPr/>
      </xdr:nvSpPr>
      <xdr:spPr>
        <a:xfrm>
          <a:off x="14732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167403</xdr:rowOff>
    </xdr:from>
    <xdr:ext cx="762000" cy="259045"/>
    <xdr:sp macro="" textlink="">
      <xdr:nvSpPr>
        <xdr:cNvPr id="456" name="テキスト ボックス 455"/>
        <xdr:cNvSpPr txBox="1"/>
      </xdr:nvSpPr>
      <xdr:spPr>
        <a:xfrm>
          <a:off x="14401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137922</xdr:rowOff>
    </xdr:from>
    <xdr:to>
      <xdr:col>69</xdr:col>
      <xdr:colOff>142875</xdr:colOff>
      <xdr:row>78</xdr:row>
      <xdr:rowOff>68072</xdr:rowOff>
    </xdr:to>
    <xdr:sp macro="" textlink="">
      <xdr:nvSpPr>
        <xdr:cNvPr id="457" name="楕円 456"/>
        <xdr:cNvSpPr/>
      </xdr:nvSpPr>
      <xdr:spPr>
        <a:xfrm>
          <a:off x="13843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52849</xdr:rowOff>
    </xdr:from>
    <xdr:ext cx="762000" cy="259045"/>
    <xdr:sp macro="" textlink="">
      <xdr:nvSpPr>
        <xdr:cNvPr id="458" name="テキスト ボックス 457"/>
        <xdr:cNvSpPr txBox="1"/>
      </xdr:nvSpPr>
      <xdr:spPr>
        <a:xfrm>
          <a:off x="13512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156211</xdr:rowOff>
    </xdr:from>
    <xdr:to>
      <xdr:col>65</xdr:col>
      <xdr:colOff>53975</xdr:colOff>
      <xdr:row>78</xdr:row>
      <xdr:rowOff>86361</xdr:rowOff>
    </xdr:to>
    <xdr:sp macro="" textlink="">
      <xdr:nvSpPr>
        <xdr:cNvPr id="459" name="楕円 458"/>
        <xdr:cNvSpPr/>
      </xdr:nvSpPr>
      <xdr:spPr>
        <a:xfrm>
          <a:off x="12954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71138</xdr:rowOff>
    </xdr:from>
    <xdr:ext cx="762000" cy="259045"/>
    <xdr:sp macro="" textlink="">
      <xdr:nvSpPr>
        <xdr:cNvPr id="460" name="テキスト ボックス 459"/>
        <xdr:cNvSpPr txBox="1"/>
      </xdr:nvSpPr>
      <xdr:spPr>
        <a:xfrm>
          <a:off x="12623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東京都八王子市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142126</xdr:rowOff>
    </xdr:from>
    <xdr:to>
      <xdr:col>29</xdr:col>
      <xdr:colOff>127000</xdr:colOff>
      <xdr:row>20</xdr:row>
      <xdr:rowOff>28626</xdr:rowOff>
    </xdr:to>
    <xdr:cxnSp macro="">
      <xdr:nvCxnSpPr>
        <xdr:cNvPr id="45" name="直線コネクタ 44"/>
        <xdr:cNvCxnSpPr/>
      </xdr:nvCxnSpPr>
      <xdr:spPr bwMode="auto">
        <a:xfrm flipV="1">
          <a:off x="5651500" y="2247151"/>
          <a:ext cx="0" cy="12581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38803</xdr:rowOff>
    </xdr:from>
    <xdr:ext cx="762000" cy="259045"/>
    <xdr:sp macro="" textlink="">
      <xdr:nvSpPr>
        <xdr:cNvPr id="46" name="人口1人当たり決算額の推移最小値テキスト130"/>
        <xdr:cNvSpPr txBox="1"/>
      </xdr:nvSpPr>
      <xdr:spPr>
        <a:xfrm>
          <a:off x="5740400" y="3515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28626</xdr:rowOff>
    </xdr:from>
    <xdr:to>
      <xdr:col>30</xdr:col>
      <xdr:colOff>25400</xdr:colOff>
      <xdr:row>20</xdr:row>
      <xdr:rowOff>28626</xdr:rowOff>
    </xdr:to>
    <xdr:cxnSp macro="">
      <xdr:nvCxnSpPr>
        <xdr:cNvPr id="47" name="直線コネクタ 46"/>
        <xdr:cNvCxnSpPr/>
      </xdr:nvCxnSpPr>
      <xdr:spPr bwMode="auto">
        <a:xfrm>
          <a:off x="5562600" y="35052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57053</xdr:rowOff>
    </xdr:from>
    <xdr:ext cx="762000" cy="259045"/>
    <xdr:sp macro="" textlink="">
      <xdr:nvSpPr>
        <xdr:cNvPr id="48" name="人口1人当たり決算額の推移最大値テキスト130"/>
        <xdr:cNvSpPr txBox="1"/>
      </xdr:nvSpPr>
      <xdr:spPr>
        <a:xfrm>
          <a:off x="5740400" y="1990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142126</xdr:rowOff>
    </xdr:from>
    <xdr:to>
      <xdr:col>30</xdr:col>
      <xdr:colOff>25400</xdr:colOff>
      <xdr:row>12</xdr:row>
      <xdr:rowOff>142126</xdr:rowOff>
    </xdr:to>
    <xdr:cxnSp macro="">
      <xdr:nvCxnSpPr>
        <xdr:cNvPr id="49" name="直線コネクタ 48"/>
        <xdr:cNvCxnSpPr/>
      </xdr:nvCxnSpPr>
      <xdr:spPr bwMode="auto">
        <a:xfrm>
          <a:off x="5562600" y="22471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20</xdr:row>
      <xdr:rowOff>28626</xdr:rowOff>
    </xdr:from>
    <xdr:to>
      <xdr:col>29</xdr:col>
      <xdr:colOff>127000</xdr:colOff>
      <xdr:row>20</xdr:row>
      <xdr:rowOff>59068</xdr:rowOff>
    </xdr:to>
    <xdr:cxnSp macro="">
      <xdr:nvCxnSpPr>
        <xdr:cNvPr id="50" name="直線コネクタ 49"/>
        <xdr:cNvCxnSpPr/>
      </xdr:nvCxnSpPr>
      <xdr:spPr bwMode="auto">
        <a:xfrm flipV="1">
          <a:off x="5003800" y="3505251"/>
          <a:ext cx="647700" cy="304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145495</xdr:rowOff>
    </xdr:from>
    <xdr:ext cx="762000" cy="259045"/>
    <xdr:sp macro="" textlink="">
      <xdr:nvSpPr>
        <xdr:cNvPr id="51" name="人口1人当たり決算額の推移平均値テキスト130"/>
        <xdr:cNvSpPr txBox="1"/>
      </xdr:nvSpPr>
      <xdr:spPr>
        <a:xfrm>
          <a:off x="5740400" y="27648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128968</xdr:rowOff>
    </xdr:from>
    <xdr:to>
      <xdr:col>29</xdr:col>
      <xdr:colOff>177800</xdr:colOff>
      <xdr:row>17</xdr:row>
      <xdr:rowOff>59118</xdr:rowOff>
    </xdr:to>
    <xdr:sp macro="" textlink="">
      <xdr:nvSpPr>
        <xdr:cNvPr id="52" name="フローチャート: 判断 51"/>
        <xdr:cNvSpPr/>
      </xdr:nvSpPr>
      <xdr:spPr bwMode="auto">
        <a:xfrm>
          <a:off x="5600700" y="29197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20</xdr:row>
      <xdr:rowOff>57582</xdr:rowOff>
    </xdr:from>
    <xdr:to>
      <xdr:col>26</xdr:col>
      <xdr:colOff>50800</xdr:colOff>
      <xdr:row>20</xdr:row>
      <xdr:rowOff>59068</xdr:rowOff>
    </xdr:to>
    <xdr:cxnSp macro="">
      <xdr:nvCxnSpPr>
        <xdr:cNvPr id="53" name="直線コネクタ 52"/>
        <xdr:cNvCxnSpPr/>
      </xdr:nvCxnSpPr>
      <xdr:spPr bwMode="auto">
        <a:xfrm>
          <a:off x="4305300" y="3534207"/>
          <a:ext cx="698500" cy="14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151714</xdr:rowOff>
    </xdr:from>
    <xdr:to>
      <xdr:col>26</xdr:col>
      <xdr:colOff>101600</xdr:colOff>
      <xdr:row>17</xdr:row>
      <xdr:rowOff>81864</xdr:rowOff>
    </xdr:to>
    <xdr:sp macro="" textlink="">
      <xdr:nvSpPr>
        <xdr:cNvPr id="54" name="フローチャート: 判断 53"/>
        <xdr:cNvSpPr/>
      </xdr:nvSpPr>
      <xdr:spPr bwMode="auto">
        <a:xfrm>
          <a:off x="4953000" y="29425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92041</xdr:rowOff>
    </xdr:from>
    <xdr:ext cx="736600" cy="259045"/>
    <xdr:sp macro="" textlink="">
      <xdr:nvSpPr>
        <xdr:cNvPr id="55" name="テキスト ボックス 54"/>
        <xdr:cNvSpPr txBox="1"/>
      </xdr:nvSpPr>
      <xdr:spPr>
        <a:xfrm>
          <a:off x="4622800" y="2711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20</xdr:row>
      <xdr:rowOff>57582</xdr:rowOff>
    </xdr:from>
    <xdr:to>
      <xdr:col>22</xdr:col>
      <xdr:colOff>114300</xdr:colOff>
      <xdr:row>20</xdr:row>
      <xdr:rowOff>71717</xdr:rowOff>
    </xdr:to>
    <xdr:cxnSp macro="">
      <xdr:nvCxnSpPr>
        <xdr:cNvPr id="56" name="直線コネクタ 55"/>
        <xdr:cNvCxnSpPr/>
      </xdr:nvCxnSpPr>
      <xdr:spPr bwMode="auto">
        <a:xfrm flipV="1">
          <a:off x="3606800" y="3534207"/>
          <a:ext cx="698500" cy="141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5334</xdr:rowOff>
    </xdr:from>
    <xdr:to>
      <xdr:col>22</xdr:col>
      <xdr:colOff>165100</xdr:colOff>
      <xdr:row>17</xdr:row>
      <xdr:rowOff>106934</xdr:rowOff>
    </xdr:to>
    <xdr:sp macro="" textlink="">
      <xdr:nvSpPr>
        <xdr:cNvPr id="57" name="フローチャート: 判断 56"/>
        <xdr:cNvSpPr/>
      </xdr:nvSpPr>
      <xdr:spPr bwMode="auto">
        <a:xfrm>
          <a:off x="4254500" y="29676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117111</xdr:rowOff>
    </xdr:from>
    <xdr:ext cx="762000" cy="259045"/>
    <xdr:sp macro="" textlink="">
      <xdr:nvSpPr>
        <xdr:cNvPr id="58" name="テキスト ボックス 57"/>
        <xdr:cNvSpPr txBox="1"/>
      </xdr:nvSpPr>
      <xdr:spPr>
        <a:xfrm>
          <a:off x="3924300" y="2736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71717</xdr:rowOff>
    </xdr:from>
    <xdr:to>
      <xdr:col>18</xdr:col>
      <xdr:colOff>177800</xdr:colOff>
      <xdr:row>20</xdr:row>
      <xdr:rowOff>88748</xdr:rowOff>
    </xdr:to>
    <xdr:cxnSp macro="">
      <xdr:nvCxnSpPr>
        <xdr:cNvPr id="59" name="直線コネクタ 58"/>
        <xdr:cNvCxnSpPr/>
      </xdr:nvCxnSpPr>
      <xdr:spPr bwMode="auto">
        <a:xfrm flipV="1">
          <a:off x="2908300" y="3548342"/>
          <a:ext cx="698500" cy="170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61493</xdr:rowOff>
    </xdr:from>
    <xdr:to>
      <xdr:col>19</xdr:col>
      <xdr:colOff>38100</xdr:colOff>
      <xdr:row>17</xdr:row>
      <xdr:rowOff>163093</xdr:rowOff>
    </xdr:to>
    <xdr:sp macro="" textlink="">
      <xdr:nvSpPr>
        <xdr:cNvPr id="60" name="フローチャート: 判断 59"/>
        <xdr:cNvSpPr/>
      </xdr:nvSpPr>
      <xdr:spPr bwMode="auto">
        <a:xfrm>
          <a:off x="3556000" y="30237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1820</xdr:rowOff>
    </xdr:from>
    <xdr:ext cx="762000" cy="259045"/>
    <xdr:sp macro="" textlink="">
      <xdr:nvSpPr>
        <xdr:cNvPr id="61" name="テキスト ボックス 60"/>
        <xdr:cNvSpPr txBox="1"/>
      </xdr:nvSpPr>
      <xdr:spPr>
        <a:xfrm>
          <a:off x="3225800" y="279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100698</xdr:rowOff>
    </xdr:from>
    <xdr:to>
      <xdr:col>15</xdr:col>
      <xdr:colOff>101600</xdr:colOff>
      <xdr:row>18</xdr:row>
      <xdr:rowOff>30848</xdr:rowOff>
    </xdr:to>
    <xdr:sp macro="" textlink="">
      <xdr:nvSpPr>
        <xdr:cNvPr id="62" name="フローチャート: 判断 61"/>
        <xdr:cNvSpPr/>
      </xdr:nvSpPr>
      <xdr:spPr bwMode="auto">
        <a:xfrm>
          <a:off x="2857500" y="30629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41025</xdr:rowOff>
    </xdr:from>
    <xdr:ext cx="762000" cy="259045"/>
    <xdr:sp macro="" textlink="">
      <xdr:nvSpPr>
        <xdr:cNvPr id="63" name="テキスト ボックス 62"/>
        <xdr:cNvSpPr txBox="1"/>
      </xdr:nvSpPr>
      <xdr:spPr>
        <a:xfrm>
          <a:off x="2527300" y="283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149276</xdr:rowOff>
    </xdr:from>
    <xdr:to>
      <xdr:col>29</xdr:col>
      <xdr:colOff>177800</xdr:colOff>
      <xdr:row>20</xdr:row>
      <xdr:rowOff>79426</xdr:rowOff>
    </xdr:to>
    <xdr:sp macro="" textlink="">
      <xdr:nvSpPr>
        <xdr:cNvPr id="69" name="楕円 68"/>
        <xdr:cNvSpPr/>
      </xdr:nvSpPr>
      <xdr:spPr bwMode="auto">
        <a:xfrm>
          <a:off x="5600700" y="34544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57853</xdr:rowOff>
    </xdr:from>
    <xdr:ext cx="762000" cy="259045"/>
    <xdr:sp macro="" textlink="">
      <xdr:nvSpPr>
        <xdr:cNvPr id="70" name="人口1人当たり決算額の推移該当値テキスト130"/>
        <xdr:cNvSpPr txBox="1"/>
      </xdr:nvSpPr>
      <xdr:spPr>
        <a:xfrm>
          <a:off x="5740400" y="3363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20</xdr:row>
      <xdr:rowOff>8268</xdr:rowOff>
    </xdr:from>
    <xdr:to>
      <xdr:col>26</xdr:col>
      <xdr:colOff>101600</xdr:colOff>
      <xdr:row>20</xdr:row>
      <xdr:rowOff>109868</xdr:rowOff>
    </xdr:to>
    <xdr:sp macro="" textlink="">
      <xdr:nvSpPr>
        <xdr:cNvPr id="71" name="楕円 70"/>
        <xdr:cNvSpPr/>
      </xdr:nvSpPr>
      <xdr:spPr bwMode="auto">
        <a:xfrm>
          <a:off x="4953000" y="34848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94645</xdr:rowOff>
    </xdr:from>
    <xdr:ext cx="736600" cy="259045"/>
    <xdr:sp macro="" textlink="">
      <xdr:nvSpPr>
        <xdr:cNvPr id="72" name="テキスト ボックス 71"/>
        <xdr:cNvSpPr txBox="1"/>
      </xdr:nvSpPr>
      <xdr:spPr>
        <a:xfrm>
          <a:off x="4622800" y="35712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20</xdr:row>
      <xdr:rowOff>6782</xdr:rowOff>
    </xdr:from>
    <xdr:to>
      <xdr:col>22</xdr:col>
      <xdr:colOff>165100</xdr:colOff>
      <xdr:row>20</xdr:row>
      <xdr:rowOff>108382</xdr:rowOff>
    </xdr:to>
    <xdr:sp macro="" textlink="">
      <xdr:nvSpPr>
        <xdr:cNvPr id="73" name="楕円 72"/>
        <xdr:cNvSpPr/>
      </xdr:nvSpPr>
      <xdr:spPr bwMode="auto">
        <a:xfrm>
          <a:off x="4254500" y="34834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93159</xdr:rowOff>
    </xdr:from>
    <xdr:ext cx="762000" cy="259045"/>
    <xdr:sp macro="" textlink="">
      <xdr:nvSpPr>
        <xdr:cNvPr id="74" name="テキスト ボックス 73"/>
        <xdr:cNvSpPr txBox="1"/>
      </xdr:nvSpPr>
      <xdr:spPr>
        <a:xfrm>
          <a:off x="3924300" y="3569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20</xdr:row>
      <xdr:rowOff>20917</xdr:rowOff>
    </xdr:from>
    <xdr:to>
      <xdr:col>19</xdr:col>
      <xdr:colOff>38100</xdr:colOff>
      <xdr:row>20</xdr:row>
      <xdr:rowOff>122517</xdr:rowOff>
    </xdr:to>
    <xdr:sp macro="" textlink="">
      <xdr:nvSpPr>
        <xdr:cNvPr id="75" name="楕円 74"/>
        <xdr:cNvSpPr/>
      </xdr:nvSpPr>
      <xdr:spPr bwMode="auto">
        <a:xfrm>
          <a:off x="3556000" y="34975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107294</xdr:rowOff>
    </xdr:from>
    <xdr:ext cx="762000" cy="259045"/>
    <xdr:sp macro="" textlink="">
      <xdr:nvSpPr>
        <xdr:cNvPr id="76" name="テキスト ボックス 75"/>
        <xdr:cNvSpPr txBox="1"/>
      </xdr:nvSpPr>
      <xdr:spPr>
        <a:xfrm>
          <a:off x="3225800" y="3583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20</xdr:row>
      <xdr:rowOff>37948</xdr:rowOff>
    </xdr:from>
    <xdr:to>
      <xdr:col>15</xdr:col>
      <xdr:colOff>101600</xdr:colOff>
      <xdr:row>20</xdr:row>
      <xdr:rowOff>139548</xdr:rowOff>
    </xdr:to>
    <xdr:sp macro="" textlink="">
      <xdr:nvSpPr>
        <xdr:cNvPr id="77" name="楕円 76"/>
        <xdr:cNvSpPr/>
      </xdr:nvSpPr>
      <xdr:spPr bwMode="auto">
        <a:xfrm>
          <a:off x="2857500" y="35145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124325</xdr:rowOff>
    </xdr:from>
    <xdr:ext cx="762000" cy="259045"/>
    <xdr:sp macro="" textlink="">
      <xdr:nvSpPr>
        <xdr:cNvPr id="78" name="テキスト ボックス 77"/>
        <xdr:cNvSpPr txBox="1"/>
      </xdr:nvSpPr>
      <xdr:spPr>
        <a:xfrm>
          <a:off x="2527300" y="3600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178054</xdr:rowOff>
    </xdr:from>
    <xdr:to>
      <xdr:col>29</xdr:col>
      <xdr:colOff>127000</xdr:colOff>
      <xdr:row>37</xdr:row>
      <xdr:rowOff>204419</xdr:rowOff>
    </xdr:to>
    <xdr:cxnSp macro="">
      <xdr:nvCxnSpPr>
        <xdr:cNvPr id="106" name="直線コネクタ 105"/>
        <xdr:cNvCxnSpPr/>
      </xdr:nvCxnSpPr>
      <xdr:spPr bwMode="auto">
        <a:xfrm flipV="1">
          <a:off x="5651500" y="6102604"/>
          <a:ext cx="0" cy="12265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176496</xdr:rowOff>
    </xdr:from>
    <xdr:ext cx="762000" cy="259045"/>
    <xdr:sp macro="" textlink="">
      <xdr:nvSpPr>
        <xdr:cNvPr id="107" name="人口1人当たり決算額の推移最小値テキスト445"/>
        <xdr:cNvSpPr txBox="1"/>
      </xdr:nvSpPr>
      <xdr:spPr>
        <a:xfrm>
          <a:off x="5740400" y="7301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204419</xdr:rowOff>
    </xdr:from>
    <xdr:to>
      <xdr:col>30</xdr:col>
      <xdr:colOff>25400</xdr:colOff>
      <xdr:row>37</xdr:row>
      <xdr:rowOff>204419</xdr:rowOff>
    </xdr:to>
    <xdr:cxnSp macro="">
      <xdr:nvCxnSpPr>
        <xdr:cNvPr id="108" name="直線コネクタ 107"/>
        <xdr:cNvCxnSpPr/>
      </xdr:nvCxnSpPr>
      <xdr:spPr bwMode="auto">
        <a:xfrm>
          <a:off x="5562600" y="7329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92981</xdr:rowOff>
    </xdr:from>
    <xdr:ext cx="762000" cy="259045"/>
    <xdr:sp macro="" textlink="">
      <xdr:nvSpPr>
        <xdr:cNvPr id="109" name="人口1人当たり決算額の推移最大値テキスト445"/>
        <xdr:cNvSpPr txBox="1"/>
      </xdr:nvSpPr>
      <xdr:spPr>
        <a:xfrm>
          <a:off x="5740400" y="5846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178054</xdr:rowOff>
    </xdr:from>
    <xdr:to>
      <xdr:col>30</xdr:col>
      <xdr:colOff>25400</xdr:colOff>
      <xdr:row>33</xdr:row>
      <xdr:rowOff>178054</xdr:rowOff>
    </xdr:to>
    <xdr:cxnSp macro="">
      <xdr:nvCxnSpPr>
        <xdr:cNvPr id="110" name="直線コネクタ 109"/>
        <xdr:cNvCxnSpPr/>
      </xdr:nvCxnSpPr>
      <xdr:spPr bwMode="auto">
        <a:xfrm>
          <a:off x="5562600" y="61026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56515</xdr:rowOff>
    </xdr:from>
    <xdr:to>
      <xdr:col>29</xdr:col>
      <xdr:colOff>127000</xdr:colOff>
      <xdr:row>37</xdr:row>
      <xdr:rowOff>68745</xdr:rowOff>
    </xdr:to>
    <xdr:cxnSp macro="">
      <xdr:nvCxnSpPr>
        <xdr:cNvPr id="111" name="直線コネクタ 110"/>
        <xdr:cNvCxnSpPr/>
      </xdr:nvCxnSpPr>
      <xdr:spPr bwMode="auto">
        <a:xfrm>
          <a:off x="5003800" y="7181215"/>
          <a:ext cx="647700" cy="122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293285</xdr:rowOff>
    </xdr:from>
    <xdr:ext cx="762000" cy="259045"/>
    <xdr:sp macro="" textlink="">
      <xdr:nvSpPr>
        <xdr:cNvPr id="112" name="人口1人当たり決算額の推移平均値テキスト445"/>
        <xdr:cNvSpPr txBox="1"/>
      </xdr:nvSpPr>
      <xdr:spPr>
        <a:xfrm>
          <a:off x="5740400" y="6560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105308</xdr:rowOff>
    </xdr:from>
    <xdr:to>
      <xdr:col>29</xdr:col>
      <xdr:colOff>177800</xdr:colOff>
      <xdr:row>35</xdr:row>
      <xdr:rowOff>206908</xdr:rowOff>
    </xdr:to>
    <xdr:sp macro="" textlink="">
      <xdr:nvSpPr>
        <xdr:cNvPr id="113" name="フローチャート: 判断 112"/>
        <xdr:cNvSpPr/>
      </xdr:nvSpPr>
      <xdr:spPr bwMode="auto">
        <a:xfrm>
          <a:off x="5600700" y="6715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56515</xdr:rowOff>
    </xdr:from>
    <xdr:to>
      <xdr:col>26</xdr:col>
      <xdr:colOff>50800</xdr:colOff>
      <xdr:row>37</xdr:row>
      <xdr:rowOff>119647</xdr:rowOff>
    </xdr:to>
    <xdr:cxnSp macro="">
      <xdr:nvCxnSpPr>
        <xdr:cNvPr id="114" name="直線コネクタ 113"/>
        <xdr:cNvCxnSpPr/>
      </xdr:nvCxnSpPr>
      <xdr:spPr bwMode="auto">
        <a:xfrm flipV="1">
          <a:off x="4305300" y="7181215"/>
          <a:ext cx="698500" cy="631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122796</xdr:rowOff>
    </xdr:from>
    <xdr:to>
      <xdr:col>26</xdr:col>
      <xdr:colOff>101600</xdr:colOff>
      <xdr:row>35</xdr:row>
      <xdr:rowOff>224396</xdr:rowOff>
    </xdr:to>
    <xdr:sp macro="" textlink="">
      <xdr:nvSpPr>
        <xdr:cNvPr id="115" name="フローチャート: 判断 114"/>
        <xdr:cNvSpPr/>
      </xdr:nvSpPr>
      <xdr:spPr bwMode="auto">
        <a:xfrm>
          <a:off x="4953000" y="67331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234573</xdr:rowOff>
    </xdr:from>
    <xdr:ext cx="736600" cy="259045"/>
    <xdr:sp macro="" textlink="">
      <xdr:nvSpPr>
        <xdr:cNvPr id="116" name="テキスト ボックス 115"/>
        <xdr:cNvSpPr txBox="1"/>
      </xdr:nvSpPr>
      <xdr:spPr>
        <a:xfrm>
          <a:off x="4622800" y="6502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113627</xdr:rowOff>
    </xdr:from>
    <xdr:to>
      <xdr:col>22</xdr:col>
      <xdr:colOff>114300</xdr:colOff>
      <xdr:row>37</xdr:row>
      <xdr:rowOff>119647</xdr:rowOff>
    </xdr:to>
    <xdr:cxnSp macro="">
      <xdr:nvCxnSpPr>
        <xdr:cNvPr id="117" name="直線コネクタ 116"/>
        <xdr:cNvCxnSpPr/>
      </xdr:nvCxnSpPr>
      <xdr:spPr bwMode="auto">
        <a:xfrm>
          <a:off x="3606800" y="7238327"/>
          <a:ext cx="698500" cy="60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129578</xdr:rowOff>
    </xdr:from>
    <xdr:to>
      <xdr:col>22</xdr:col>
      <xdr:colOff>165100</xdr:colOff>
      <xdr:row>35</xdr:row>
      <xdr:rowOff>231178</xdr:rowOff>
    </xdr:to>
    <xdr:sp macro="" textlink="">
      <xdr:nvSpPr>
        <xdr:cNvPr id="118" name="フローチャート: 判断 117"/>
        <xdr:cNvSpPr/>
      </xdr:nvSpPr>
      <xdr:spPr bwMode="auto">
        <a:xfrm>
          <a:off x="4254500" y="6739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241355</xdr:rowOff>
    </xdr:from>
    <xdr:ext cx="762000" cy="259045"/>
    <xdr:sp macro="" textlink="">
      <xdr:nvSpPr>
        <xdr:cNvPr id="119" name="テキスト ボックス 118"/>
        <xdr:cNvSpPr txBox="1"/>
      </xdr:nvSpPr>
      <xdr:spPr>
        <a:xfrm>
          <a:off x="3924300" y="650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101397</xdr:rowOff>
    </xdr:from>
    <xdr:to>
      <xdr:col>18</xdr:col>
      <xdr:colOff>177800</xdr:colOff>
      <xdr:row>37</xdr:row>
      <xdr:rowOff>113627</xdr:rowOff>
    </xdr:to>
    <xdr:cxnSp macro="">
      <xdr:nvCxnSpPr>
        <xdr:cNvPr id="120" name="直線コネクタ 119"/>
        <xdr:cNvCxnSpPr/>
      </xdr:nvCxnSpPr>
      <xdr:spPr bwMode="auto">
        <a:xfrm>
          <a:off x="2908300" y="7226097"/>
          <a:ext cx="698500" cy="122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117463</xdr:rowOff>
    </xdr:from>
    <xdr:to>
      <xdr:col>19</xdr:col>
      <xdr:colOff>38100</xdr:colOff>
      <xdr:row>35</xdr:row>
      <xdr:rowOff>219063</xdr:rowOff>
    </xdr:to>
    <xdr:sp macro="" textlink="">
      <xdr:nvSpPr>
        <xdr:cNvPr id="121" name="フローチャート: 判断 120"/>
        <xdr:cNvSpPr/>
      </xdr:nvSpPr>
      <xdr:spPr bwMode="auto">
        <a:xfrm>
          <a:off x="3556000" y="67278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229240</xdr:rowOff>
    </xdr:from>
    <xdr:ext cx="762000" cy="259045"/>
    <xdr:sp macro="" textlink="">
      <xdr:nvSpPr>
        <xdr:cNvPr id="122" name="テキスト ボックス 121"/>
        <xdr:cNvSpPr txBox="1"/>
      </xdr:nvSpPr>
      <xdr:spPr>
        <a:xfrm>
          <a:off x="3225800" y="6496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113005</xdr:rowOff>
    </xdr:from>
    <xdr:to>
      <xdr:col>15</xdr:col>
      <xdr:colOff>101600</xdr:colOff>
      <xdr:row>35</xdr:row>
      <xdr:rowOff>214605</xdr:rowOff>
    </xdr:to>
    <xdr:sp macro="" textlink="">
      <xdr:nvSpPr>
        <xdr:cNvPr id="123" name="フローチャート: 判断 122"/>
        <xdr:cNvSpPr/>
      </xdr:nvSpPr>
      <xdr:spPr bwMode="auto">
        <a:xfrm>
          <a:off x="2857500" y="67233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224782</xdr:rowOff>
    </xdr:from>
    <xdr:ext cx="762000" cy="259045"/>
    <xdr:sp macro="" textlink="">
      <xdr:nvSpPr>
        <xdr:cNvPr id="124" name="テキスト ボックス 123"/>
        <xdr:cNvSpPr txBox="1"/>
      </xdr:nvSpPr>
      <xdr:spPr>
        <a:xfrm>
          <a:off x="2527300" y="649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17945</xdr:rowOff>
    </xdr:from>
    <xdr:to>
      <xdr:col>29</xdr:col>
      <xdr:colOff>177800</xdr:colOff>
      <xdr:row>37</xdr:row>
      <xdr:rowOff>119545</xdr:rowOff>
    </xdr:to>
    <xdr:sp macro="" textlink="">
      <xdr:nvSpPr>
        <xdr:cNvPr id="130" name="楕円 129"/>
        <xdr:cNvSpPr/>
      </xdr:nvSpPr>
      <xdr:spPr bwMode="auto">
        <a:xfrm>
          <a:off x="5600700" y="71426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161472</xdr:rowOff>
    </xdr:from>
    <xdr:ext cx="762000" cy="259045"/>
    <xdr:sp macro="" textlink="">
      <xdr:nvSpPr>
        <xdr:cNvPr id="131" name="人口1人当たり決算額の推移該当値テキスト445"/>
        <xdr:cNvSpPr txBox="1"/>
      </xdr:nvSpPr>
      <xdr:spPr>
        <a:xfrm>
          <a:off x="5740400" y="7114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5715</xdr:rowOff>
    </xdr:from>
    <xdr:to>
      <xdr:col>26</xdr:col>
      <xdr:colOff>101600</xdr:colOff>
      <xdr:row>37</xdr:row>
      <xdr:rowOff>107315</xdr:rowOff>
    </xdr:to>
    <xdr:sp macro="" textlink="">
      <xdr:nvSpPr>
        <xdr:cNvPr id="132" name="楕円 131"/>
        <xdr:cNvSpPr/>
      </xdr:nvSpPr>
      <xdr:spPr bwMode="auto">
        <a:xfrm>
          <a:off x="4953000" y="71304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92092</xdr:rowOff>
    </xdr:from>
    <xdr:ext cx="736600" cy="259045"/>
    <xdr:sp macro="" textlink="">
      <xdr:nvSpPr>
        <xdr:cNvPr id="133" name="テキスト ボックス 132"/>
        <xdr:cNvSpPr txBox="1"/>
      </xdr:nvSpPr>
      <xdr:spPr>
        <a:xfrm>
          <a:off x="4622800" y="7216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68847</xdr:rowOff>
    </xdr:from>
    <xdr:to>
      <xdr:col>22</xdr:col>
      <xdr:colOff>165100</xdr:colOff>
      <xdr:row>37</xdr:row>
      <xdr:rowOff>170447</xdr:rowOff>
    </xdr:to>
    <xdr:sp macro="" textlink="">
      <xdr:nvSpPr>
        <xdr:cNvPr id="134" name="楕円 133"/>
        <xdr:cNvSpPr/>
      </xdr:nvSpPr>
      <xdr:spPr bwMode="auto">
        <a:xfrm>
          <a:off x="4254500" y="71935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155224</xdr:rowOff>
    </xdr:from>
    <xdr:ext cx="762000" cy="259045"/>
    <xdr:sp macro="" textlink="">
      <xdr:nvSpPr>
        <xdr:cNvPr id="135" name="テキスト ボックス 134"/>
        <xdr:cNvSpPr txBox="1"/>
      </xdr:nvSpPr>
      <xdr:spPr>
        <a:xfrm>
          <a:off x="3924300" y="7279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62827</xdr:rowOff>
    </xdr:from>
    <xdr:to>
      <xdr:col>19</xdr:col>
      <xdr:colOff>38100</xdr:colOff>
      <xdr:row>37</xdr:row>
      <xdr:rowOff>164427</xdr:rowOff>
    </xdr:to>
    <xdr:sp macro="" textlink="">
      <xdr:nvSpPr>
        <xdr:cNvPr id="136" name="楕円 135"/>
        <xdr:cNvSpPr/>
      </xdr:nvSpPr>
      <xdr:spPr bwMode="auto">
        <a:xfrm>
          <a:off x="3556000" y="71875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149204</xdr:rowOff>
    </xdr:from>
    <xdr:ext cx="762000" cy="259045"/>
    <xdr:sp macro="" textlink="">
      <xdr:nvSpPr>
        <xdr:cNvPr id="137" name="テキスト ボックス 136"/>
        <xdr:cNvSpPr txBox="1"/>
      </xdr:nvSpPr>
      <xdr:spPr>
        <a:xfrm>
          <a:off x="3225800" y="7273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50597</xdr:rowOff>
    </xdr:from>
    <xdr:to>
      <xdr:col>15</xdr:col>
      <xdr:colOff>101600</xdr:colOff>
      <xdr:row>37</xdr:row>
      <xdr:rowOff>152197</xdr:rowOff>
    </xdr:to>
    <xdr:sp macro="" textlink="">
      <xdr:nvSpPr>
        <xdr:cNvPr id="138" name="楕円 137"/>
        <xdr:cNvSpPr/>
      </xdr:nvSpPr>
      <xdr:spPr bwMode="auto">
        <a:xfrm>
          <a:off x="2857500" y="71752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136974</xdr:rowOff>
    </xdr:from>
    <xdr:ext cx="762000" cy="259045"/>
    <xdr:sp macro="" textlink="">
      <xdr:nvSpPr>
        <xdr:cNvPr id="139" name="テキスト ボックス 138"/>
        <xdr:cNvSpPr txBox="1"/>
      </xdr:nvSpPr>
      <xdr:spPr>
        <a:xfrm>
          <a:off x="2527300" y="7261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東京都八王子市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562,145
547,949
186.38
237,366,330
228,077,566
6,022,759
113,342,333
137,670,763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94502</xdr:rowOff>
    </xdr:from>
    <xdr:to>
      <xdr:col>24</xdr:col>
      <xdr:colOff>62865</xdr:colOff>
      <xdr:row>38</xdr:row>
      <xdr:rowOff>60180</xdr:rowOff>
    </xdr:to>
    <xdr:cxnSp macro="">
      <xdr:nvCxnSpPr>
        <xdr:cNvPr id="58" name="直線コネクタ 57"/>
        <xdr:cNvCxnSpPr/>
      </xdr:nvCxnSpPr>
      <xdr:spPr>
        <a:xfrm flipV="1">
          <a:off x="4633595" y="5238002"/>
          <a:ext cx="1270" cy="1337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64007</xdr:rowOff>
    </xdr:from>
    <xdr:ext cx="534377" cy="259045"/>
    <xdr:sp macro="" textlink="">
      <xdr:nvSpPr>
        <xdr:cNvPr id="59" name="人件費最小値テキスト"/>
        <xdr:cNvSpPr txBox="1"/>
      </xdr:nvSpPr>
      <xdr:spPr>
        <a:xfrm>
          <a:off x="4686300" y="657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60180</xdr:rowOff>
    </xdr:from>
    <xdr:to>
      <xdr:col>24</xdr:col>
      <xdr:colOff>152400</xdr:colOff>
      <xdr:row>38</xdr:row>
      <xdr:rowOff>60180</xdr:rowOff>
    </xdr:to>
    <xdr:cxnSp macro="">
      <xdr:nvCxnSpPr>
        <xdr:cNvPr id="60" name="直線コネクタ 59"/>
        <xdr:cNvCxnSpPr/>
      </xdr:nvCxnSpPr>
      <xdr:spPr>
        <a:xfrm>
          <a:off x="4546600" y="657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41179</xdr:rowOff>
    </xdr:from>
    <xdr:ext cx="534377" cy="259045"/>
    <xdr:sp macro="" textlink="">
      <xdr:nvSpPr>
        <xdr:cNvPr id="61" name="人件費最大値テキスト"/>
        <xdr:cNvSpPr txBox="1"/>
      </xdr:nvSpPr>
      <xdr:spPr>
        <a:xfrm>
          <a:off x="4686300" y="5013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94502</xdr:rowOff>
    </xdr:from>
    <xdr:to>
      <xdr:col>24</xdr:col>
      <xdr:colOff>152400</xdr:colOff>
      <xdr:row>30</xdr:row>
      <xdr:rowOff>94502</xdr:rowOff>
    </xdr:to>
    <xdr:cxnSp macro="">
      <xdr:nvCxnSpPr>
        <xdr:cNvPr id="62" name="直線コネクタ 61"/>
        <xdr:cNvCxnSpPr/>
      </xdr:nvCxnSpPr>
      <xdr:spPr>
        <a:xfrm>
          <a:off x="4546600" y="5238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106422</xdr:rowOff>
    </xdr:from>
    <xdr:to>
      <xdr:col>24</xdr:col>
      <xdr:colOff>63500</xdr:colOff>
      <xdr:row>37</xdr:row>
      <xdr:rowOff>115174</xdr:rowOff>
    </xdr:to>
    <xdr:cxnSp macro="">
      <xdr:nvCxnSpPr>
        <xdr:cNvPr id="63" name="直線コネクタ 62"/>
        <xdr:cNvCxnSpPr/>
      </xdr:nvCxnSpPr>
      <xdr:spPr>
        <a:xfrm>
          <a:off x="3797300" y="6450072"/>
          <a:ext cx="838200" cy="8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158444</xdr:rowOff>
    </xdr:from>
    <xdr:ext cx="534377" cy="259045"/>
    <xdr:sp macro="" textlink="">
      <xdr:nvSpPr>
        <xdr:cNvPr id="64" name="人件費平均値テキスト"/>
        <xdr:cNvSpPr txBox="1"/>
      </xdr:nvSpPr>
      <xdr:spPr>
        <a:xfrm>
          <a:off x="4686300" y="5816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135567</xdr:rowOff>
    </xdr:from>
    <xdr:to>
      <xdr:col>24</xdr:col>
      <xdr:colOff>114300</xdr:colOff>
      <xdr:row>35</xdr:row>
      <xdr:rowOff>65717</xdr:rowOff>
    </xdr:to>
    <xdr:sp macro="" textlink="">
      <xdr:nvSpPr>
        <xdr:cNvPr id="65" name="フローチャート: 判断 64"/>
        <xdr:cNvSpPr/>
      </xdr:nvSpPr>
      <xdr:spPr>
        <a:xfrm>
          <a:off x="4584700" y="596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106422</xdr:rowOff>
    </xdr:from>
    <xdr:to>
      <xdr:col>19</xdr:col>
      <xdr:colOff>177800</xdr:colOff>
      <xdr:row>37</xdr:row>
      <xdr:rowOff>125527</xdr:rowOff>
    </xdr:to>
    <xdr:cxnSp macro="">
      <xdr:nvCxnSpPr>
        <xdr:cNvPr id="66" name="直線コネクタ 65"/>
        <xdr:cNvCxnSpPr/>
      </xdr:nvCxnSpPr>
      <xdr:spPr>
        <a:xfrm flipV="1">
          <a:off x="2908300" y="6450072"/>
          <a:ext cx="889000" cy="19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156076</xdr:rowOff>
    </xdr:from>
    <xdr:to>
      <xdr:col>20</xdr:col>
      <xdr:colOff>38100</xdr:colOff>
      <xdr:row>35</xdr:row>
      <xdr:rowOff>86226</xdr:rowOff>
    </xdr:to>
    <xdr:sp macro="" textlink="">
      <xdr:nvSpPr>
        <xdr:cNvPr id="67" name="フローチャート: 判断 66"/>
        <xdr:cNvSpPr/>
      </xdr:nvSpPr>
      <xdr:spPr>
        <a:xfrm>
          <a:off x="3746500" y="598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102753</xdr:rowOff>
    </xdr:from>
    <xdr:ext cx="534377" cy="259045"/>
    <xdr:sp macro="" textlink="">
      <xdr:nvSpPr>
        <xdr:cNvPr id="68" name="テキスト ボックス 67"/>
        <xdr:cNvSpPr txBox="1"/>
      </xdr:nvSpPr>
      <xdr:spPr>
        <a:xfrm>
          <a:off x="3530111" y="5760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125527</xdr:rowOff>
    </xdr:from>
    <xdr:to>
      <xdr:col>15</xdr:col>
      <xdr:colOff>50800</xdr:colOff>
      <xdr:row>38</xdr:row>
      <xdr:rowOff>34120</xdr:rowOff>
    </xdr:to>
    <xdr:cxnSp macro="">
      <xdr:nvCxnSpPr>
        <xdr:cNvPr id="69" name="直線コネクタ 68"/>
        <xdr:cNvCxnSpPr/>
      </xdr:nvCxnSpPr>
      <xdr:spPr>
        <a:xfrm flipV="1">
          <a:off x="2019300" y="6469177"/>
          <a:ext cx="889000" cy="80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6767</xdr:rowOff>
    </xdr:from>
    <xdr:to>
      <xdr:col>15</xdr:col>
      <xdr:colOff>101600</xdr:colOff>
      <xdr:row>35</xdr:row>
      <xdr:rowOff>108367</xdr:rowOff>
    </xdr:to>
    <xdr:sp macro="" textlink="">
      <xdr:nvSpPr>
        <xdr:cNvPr id="70" name="フローチャート: 判断 69"/>
        <xdr:cNvSpPr/>
      </xdr:nvSpPr>
      <xdr:spPr>
        <a:xfrm>
          <a:off x="2857500" y="600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124894</xdr:rowOff>
    </xdr:from>
    <xdr:ext cx="534377" cy="259045"/>
    <xdr:sp macro="" textlink="">
      <xdr:nvSpPr>
        <xdr:cNvPr id="71" name="テキスト ボックス 70"/>
        <xdr:cNvSpPr txBox="1"/>
      </xdr:nvSpPr>
      <xdr:spPr>
        <a:xfrm>
          <a:off x="2641111" y="578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27882</xdr:rowOff>
    </xdr:from>
    <xdr:to>
      <xdr:col>10</xdr:col>
      <xdr:colOff>114300</xdr:colOff>
      <xdr:row>38</xdr:row>
      <xdr:rowOff>34120</xdr:rowOff>
    </xdr:to>
    <xdr:cxnSp macro="">
      <xdr:nvCxnSpPr>
        <xdr:cNvPr id="72" name="直線コネクタ 71"/>
        <xdr:cNvCxnSpPr/>
      </xdr:nvCxnSpPr>
      <xdr:spPr>
        <a:xfrm>
          <a:off x="1130300" y="6542982"/>
          <a:ext cx="889000" cy="6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143666</xdr:rowOff>
    </xdr:from>
    <xdr:to>
      <xdr:col>10</xdr:col>
      <xdr:colOff>165100</xdr:colOff>
      <xdr:row>36</xdr:row>
      <xdr:rowOff>73816</xdr:rowOff>
    </xdr:to>
    <xdr:sp macro="" textlink="">
      <xdr:nvSpPr>
        <xdr:cNvPr id="73" name="フローチャート: 判断 72"/>
        <xdr:cNvSpPr/>
      </xdr:nvSpPr>
      <xdr:spPr>
        <a:xfrm>
          <a:off x="1968500" y="61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90343</xdr:rowOff>
    </xdr:from>
    <xdr:ext cx="534377" cy="259045"/>
    <xdr:sp macro="" textlink="">
      <xdr:nvSpPr>
        <xdr:cNvPr id="74" name="テキスト ボックス 73"/>
        <xdr:cNvSpPr txBox="1"/>
      </xdr:nvSpPr>
      <xdr:spPr>
        <a:xfrm>
          <a:off x="1752111" y="5919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148565</xdr:rowOff>
    </xdr:from>
    <xdr:to>
      <xdr:col>6</xdr:col>
      <xdr:colOff>38100</xdr:colOff>
      <xdr:row>36</xdr:row>
      <xdr:rowOff>78715</xdr:rowOff>
    </xdr:to>
    <xdr:sp macro="" textlink="">
      <xdr:nvSpPr>
        <xdr:cNvPr id="75" name="フローチャート: 判断 74"/>
        <xdr:cNvSpPr/>
      </xdr:nvSpPr>
      <xdr:spPr>
        <a:xfrm>
          <a:off x="1079500" y="614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95242</xdr:rowOff>
    </xdr:from>
    <xdr:ext cx="534377" cy="259045"/>
    <xdr:sp macro="" textlink="">
      <xdr:nvSpPr>
        <xdr:cNvPr id="76" name="テキスト ボックス 75"/>
        <xdr:cNvSpPr txBox="1"/>
      </xdr:nvSpPr>
      <xdr:spPr>
        <a:xfrm>
          <a:off x="863111" y="592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64374</xdr:rowOff>
    </xdr:from>
    <xdr:to>
      <xdr:col>24</xdr:col>
      <xdr:colOff>114300</xdr:colOff>
      <xdr:row>37</xdr:row>
      <xdr:rowOff>165974</xdr:rowOff>
    </xdr:to>
    <xdr:sp macro="" textlink="">
      <xdr:nvSpPr>
        <xdr:cNvPr id="82" name="楕円 81"/>
        <xdr:cNvSpPr/>
      </xdr:nvSpPr>
      <xdr:spPr>
        <a:xfrm>
          <a:off x="4584700" y="6408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150751</xdr:rowOff>
    </xdr:from>
    <xdr:ext cx="534377" cy="259045"/>
    <xdr:sp macro="" textlink="">
      <xdr:nvSpPr>
        <xdr:cNvPr id="83" name="人件費該当値テキスト"/>
        <xdr:cNvSpPr txBox="1"/>
      </xdr:nvSpPr>
      <xdr:spPr>
        <a:xfrm>
          <a:off x="4686300" y="6322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55622</xdr:rowOff>
    </xdr:from>
    <xdr:to>
      <xdr:col>20</xdr:col>
      <xdr:colOff>38100</xdr:colOff>
      <xdr:row>37</xdr:row>
      <xdr:rowOff>157222</xdr:rowOff>
    </xdr:to>
    <xdr:sp macro="" textlink="">
      <xdr:nvSpPr>
        <xdr:cNvPr id="84" name="楕円 83"/>
        <xdr:cNvSpPr/>
      </xdr:nvSpPr>
      <xdr:spPr>
        <a:xfrm>
          <a:off x="3746500" y="639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148349</xdr:rowOff>
    </xdr:from>
    <xdr:ext cx="534377" cy="259045"/>
    <xdr:sp macro="" textlink="">
      <xdr:nvSpPr>
        <xdr:cNvPr id="85" name="テキスト ボックス 84"/>
        <xdr:cNvSpPr txBox="1"/>
      </xdr:nvSpPr>
      <xdr:spPr>
        <a:xfrm>
          <a:off x="3530111" y="649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74727</xdr:rowOff>
    </xdr:from>
    <xdr:to>
      <xdr:col>15</xdr:col>
      <xdr:colOff>101600</xdr:colOff>
      <xdr:row>38</xdr:row>
      <xdr:rowOff>4877</xdr:rowOff>
    </xdr:to>
    <xdr:sp macro="" textlink="">
      <xdr:nvSpPr>
        <xdr:cNvPr id="86" name="楕円 85"/>
        <xdr:cNvSpPr/>
      </xdr:nvSpPr>
      <xdr:spPr>
        <a:xfrm>
          <a:off x="2857500" y="641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167453</xdr:rowOff>
    </xdr:from>
    <xdr:ext cx="534377" cy="259045"/>
    <xdr:sp macro="" textlink="">
      <xdr:nvSpPr>
        <xdr:cNvPr id="87" name="テキスト ボックス 86"/>
        <xdr:cNvSpPr txBox="1"/>
      </xdr:nvSpPr>
      <xdr:spPr>
        <a:xfrm>
          <a:off x="2641111" y="651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154770</xdr:rowOff>
    </xdr:from>
    <xdr:to>
      <xdr:col>10</xdr:col>
      <xdr:colOff>165100</xdr:colOff>
      <xdr:row>38</xdr:row>
      <xdr:rowOff>84920</xdr:rowOff>
    </xdr:to>
    <xdr:sp macro="" textlink="">
      <xdr:nvSpPr>
        <xdr:cNvPr id="88" name="楕円 87"/>
        <xdr:cNvSpPr/>
      </xdr:nvSpPr>
      <xdr:spPr>
        <a:xfrm>
          <a:off x="1968500" y="649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76047</xdr:rowOff>
    </xdr:from>
    <xdr:ext cx="534377" cy="259045"/>
    <xdr:sp macro="" textlink="">
      <xdr:nvSpPr>
        <xdr:cNvPr id="89" name="テキスト ボックス 88"/>
        <xdr:cNvSpPr txBox="1"/>
      </xdr:nvSpPr>
      <xdr:spPr>
        <a:xfrm>
          <a:off x="1752111" y="6591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148532</xdr:rowOff>
    </xdr:from>
    <xdr:to>
      <xdr:col>6</xdr:col>
      <xdr:colOff>38100</xdr:colOff>
      <xdr:row>38</xdr:row>
      <xdr:rowOff>78682</xdr:rowOff>
    </xdr:to>
    <xdr:sp macro="" textlink="">
      <xdr:nvSpPr>
        <xdr:cNvPr id="90" name="楕円 89"/>
        <xdr:cNvSpPr/>
      </xdr:nvSpPr>
      <xdr:spPr>
        <a:xfrm>
          <a:off x="1079500" y="649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69809</xdr:rowOff>
    </xdr:from>
    <xdr:ext cx="534377" cy="259045"/>
    <xdr:sp macro="" textlink="">
      <xdr:nvSpPr>
        <xdr:cNvPr id="91" name="テキスト ボックス 90"/>
        <xdr:cNvSpPr txBox="1"/>
      </xdr:nvSpPr>
      <xdr:spPr>
        <a:xfrm>
          <a:off x="863111" y="6584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581</xdr:rowOff>
    </xdr:from>
    <xdr:to>
      <xdr:col>24</xdr:col>
      <xdr:colOff>62865</xdr:colOff>
      <xdr:row>57</xdr:row>
      <xdr:rowOff>91270</xdr:rowOff>
    </xdr:to>
    <xdr:cxnSp macro="">
      <xdr:nvCxnSpPr>
        <xdr:cNvPr id="118" name="直線コネクタ 117"/>
        <xdr:cNvCxnSpPr/>
      </xdr:nvCxnSpPr>
      <xdr:spPr>
        <a:xfrm flipV="1">
          <a:off x="4633595" y="8573081"/>
          <a:ext cx="1270" cy="1290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95097</xdr:rowOff>
    </xdr:from>
    <xdr:ext cx="534377" cy="259045"/>
    <xdr:sp macro="" textlink="">
      <xdr:nvSpPr>
        <xdr:cNvPr id="119" name="物件費最小値テキスト"/>
        <xdr:cNvSpPr txBox="1"/>
      </xdr:nvSpPr>
      <xdr:spPr>
        <a:xfrm>
          <a:off x="4686300" y="9867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91270</xdr:rowOff>
    </xdr:from>
    <xdr:to>
      <xdr:col>24</xdr:col>
      <xdr:colOff>152400</xdr:colOff>
      <xdr:row>57</xdr:row>
      <xdr:rowOff>91270</xdr:rowOff>
    </xdr:to>
    <xdr:cxnSp macro="">
      <xdr:nvCxnSpPr>
        <xdr:cNvPr id="120" name="直線コネクタ 119"/>
        <xdr:cNvCxnSpPr/>
      </xdr:nvCxnSpPr>
      <xdr:spPr>
        <a:xfrm>
          <a:off x="4546600" y="9863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118708</xdr:rowOff>
    </xdr:from>
    <xdr:ext cx="534377" cy="259045"/>
    <xdr:sp macro="" textlink="">
      <xdr:nvSpPr>
        <xdr:cNvPr id="121" name="物件費最大値テキスト"/>
        <xdr:cNvSpPr txBox="1"/>
      </xdr:nvSpPr>
      <xdr:spPr>
        <a:xfrm>
          <a:off x="4686300" y="834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581</xdr:rowOff>
    </xdr:from>
    <xdr:to>
      <xdr:col>24</xdr:col>
      <xdr:colOff>152400</xdr:colOff>
      <xdr:row>50</xdr:row>
      <xdr:rowOff>581</xdr:rowOff>
    </xdr:to>
    <xdr:cxnSp macro="">
      <xdr:nvCxnSpPr>
        <xdr:cNvPr id="122" name="直線コネクタ 121"/>
        <xdr:cNvCxnSpPr/>
      </xdr:nvCxnSpPr>
      <xdr:spPr>
        <a:xfrm>
          <a:off x="4546600" y="8573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114162</xdr:rowOff>
    </xdr:from>
    <xdr:to>
      <xdr:col>24</xdr:col>
      <xdr:colOff>63500</xdr:colOff>
      <xdr:row>55</xdr:row>
      <xdr:rowOff>163637</xdr:rowOff>
    </xdr:to>
    <xdr:cxnSp macro="">
      <xdr:nvCxnSpPr>
        <xdr:cNvPr id="123" name="直線コネクタ 122"/>
        <xdr:cNvCxnSpPr/>
      </xdr:nvCxnSpPr>
      <xdr:spPr>
        <a:xfrm flipV="1">
          <a:off x="3797300" y="9372462"/>
          <a:ext cx="838200" cy="220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74515</xdr:rowOff>
    </xdr:from>
    <xdr:ext cx="534377" cy="259045"/>
    <xdr:sp macro="" textlink="">
      <xdr:nvSpPr>
        <xdr:cNvPr id="124" name="物件費平均値テキスト"/>
        <xdr:cNvSpPr txBox="1"/>
      </xdr:nvSpPr>
      <xdr:spPr>
        <a:xfrm>
          <a:off x="4686300" y="9161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51638</xdr:rowOff>
    </xdr:from>
    <xdr:to>
      <xdr:col>24</xdr:col>
      <xdr:colOff>114300</xdr:colOff>
      <xdr:row>54</xdr:row>
      <xdr:rowOff>153238</xdr:rowOff>
    </xdr:to>
    <xdr:sp macro="" textlink="">
      <xdr:nvSpPr>
        <xdr:cNvPr id="125" name="フローチャート: 判断 124"/>
        <xdr:cNvSpPr/>
      </xdr:nvSpPr>
      <xdr:spPr>
        <a:xfrm>
          <a:off x="4584700" y="9309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163637</xdr:rowOff>
    </xdr:from>
    <xdr:to>
      <xdr:col>19</xdr:col>
      <xdr:colOff>177800</xdr:colOff>
      <xdr:row>57</xdr:row>
      <xdr:rowOff>13219</xdr:rowOff>
    </xdr:to>
    <xdr:cxnSp macro="">
      <xdr:nvCxnSpPr>
        <xdr:cNvPr id="126" name="直線コネクタ 125"/>
        <xdr:cNvCxnSpPr/>
      </xdr:nvCxnSpPr>
      <xdr:spPr>
        <a:xfrm flipV="1">
          <a:off x="2908300" y="9593387"/>
          <a:ext cx="889000" cy="19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19732</xdr:rowOff>
    </xdr:from>
    <xdr:to>
      <xdr:col>20</xdr:col>
      <xdr:colOff>38100</xdr:colOff>
      <xdr:row>55</xdr:row>
      <xdr:rowOff>121332</xdr:rowOff>
    </xdr:to>
    <xdr:sp macro="" textlink="">
      <xdr:nvSpPr>
        <xdr:cNvPr id="127" name="フローチャート: 判断 126"/>
        <xdr:cNvSpPr/>
      </xdr:nvSpPr>
      <xdr:spPr>
        <a:xfrm>
          <a:off x="3746500" y="944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137859</xdr:rowOff>
    </xdr:from>
    <xdr:ext cx="534377" cy="259045"/>
    <xdr:sp macro="" textlink="">
      <xdr:nvSpPr>
        <xdr:cNvPr id="128" name="テキスト ボックス 127"/>
        <xdr:cNvSpPr txBox="1"/>
      </xdr:nvSpPr>
      <xdr:spPr>
        <a:xfrm>
          <a:off x="3530111" y="9224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13219</xdr:rowOff>
    </xdr:from>
    <xdr:to>
      <xdr:col>15</xdr:col>
      <xdr:colOff>50800</xdr:colOff>
      <xdr:row>58</xdr:row>
      <xdr:rowOff>87743</xdr:rowOff>
    </xdr:to>
    <xdr:cxnSp macro="">
      <xdr:nvCxnSpPr>
        <xdr:cNvPr id="129" name="直線コネクタ 128"/>
        <xdr:cNvCxnSpPr/>
      </xdr:nvCxnSpPr>
      <xdr:spPr>
        <a:xfrm flipV="1">
          <a:off x="2019300" y="9785869"/>
          <a:ext cx="889000" cy="245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81389</xdr:rowOff>
    </xdr:from>
    <xdr:to>
      <xdr:col>15</xdr:col>
      <xdr:colOff>101600</xdr:colOff>
      <xdr:row>57</xdr:row>
      <xdr:rowOff>11539</xdr:rowOff>
    </xdr:to>
    <xdr:sp macro="" textlink="">
      <xdr:nvSpPr>
        <xdr:cNvPr id="130" name="フローチャート: 判断 129"/>
        <xdr:cNvSpPr/>
      </xdr:nvSpPr>
      <xdr:spPr>
        <a:xfrm>
          <a:off x="2857500" y="968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28066</xdr:rowOff>
    </xdr:from>
    <xdr:ext cx="534377" cy="259045"/>
    <xdr:sp macro="" textlink="">
      <xdr:nvSpPr>
        <xdr:cNvPr id="131" name="テキスト ボックス 130"/>
        <xdr:cNvSpPr txBox="1"/>
      </xdr:nvSpPr>
      <xdr:spPr>
        <a:xfrm>
          <a:off x="2641111" y="945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87743</xdr:rowOff>
    </xdr:from>
    <xdr:to>
      <xdr:col>10</xdr:col>
      <xdr:colOff>114300</xdr:colOff>
      <xdr:row>59</xdr:row>
      <xdr:rowOff>36863</xdr:rowOff>
    </xdr:to>
    <xdr:cxnSp macro="">
      <xdr:nvCxnSpPr>
        <xdr:cNvPr id="132" name="直線コネクタ 131"/>
        <xdr:cNvCxnSpPr/>
      </xdr:nvCxnSpPr>
      <xdr:spPr>
        <a:xfrm flipV="1">
          <a:off x="1130300" y="10031843"/>
          <a:ext cx="889000" cy="120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11699</xdr:rowOff>
    </xdr:from>
    <xdr:to>
      <xdr:col>10</xdr:col>
      <xdr:colOff>165100</xdr:colOff>
      <xdr:row>57</xdr:row>
      <xdr:rowOff>113299</xdr:rowOff>
    </xdr:to>
    <xdr:sp macro="" textlink="">
      <xdr:nvSpPr>
        <xdr:cNvPr id="133" name="フローチャート: 判断 132"/>
        <xdr:cNvSpPr/>
      </xdr:nvSpPr>
      <xdr:spPr>
        <a:xfrm>
          <a:off x="1968500" y="978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129826</xdr:rowOff>
    </xdr:from>
    <xdr:ext cx="534377" cy="259045"/>
    <xdr:sp macro="" textlink="">
      <xdr:nvSpPr>
        <xdr:cNvPr id="134" name="テキスト ボックス 133"/>
        <xdr:cNvSpPr txBox="1"/>
      </xdr:nvSpPr>
      <xdr:spPr>
        <a:xfrm>
          <a:off x="1752111" y="955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82271</xdr:rowOff>
    </xdr:from>
    <xdr:to>
      <xdr:col>6</xdr:col>
      <xdr:colOff>38100</xdr:colOff>
      <xdr:row>58</xdr:row>
      <xdr:rowOff>12421</xdr:rowOff>
    </xdr:to>
    <xdr:sp macro="" textlink="">
      <xdr:nvSpPr>
        <xdr:cNvPr id="135" name="フローチャート: 判断 134"/>
        <xdr:cNvSpPr/>
      </xdr:nvSpPr>
      <xdr:spPr>
        <a:xfrm>
          <a:off x="1079500" y="985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28948</xdr:rowOff>
    </xdr:from>
    <xdr:ext cx="534377" cy="259045"/>
    <xdr:sp macro="" textlink="">
      <xdr:nvSpPr>
        <xdr:cNvPr id="136" name="テキスト ボックス 135"/>
        <xdr:cNvSpPr txBox="1"/>
      </xdr:nvSpPr>
      <xdr:spPr>
        <a:xfrm>
          <a:off x="863111" y="9630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63362</xdr:rowOff>
    </xdr:from>
    <xdr:to>
      <xdr:col>24</xdr:col>
      <xdr:colOff>114300</xdr:colOff>
      <xdr:row>54</xdr:row>
      <xdr:rowOff>164962</xdr:rowOff>
    </xdr:to>
    <xdr:sp macro="" textlink="">
      <xdr:nvSpPr>
        <xdr:cNvPr id="142" name="楕円 141"/>
        <xdr:cNvSpPr/>
      </xdr:nvSpPr>
      <xdr:spPr>
        <a:xfrm>
          <a:off x="4584700" y="932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41789</xdr:rowOff>
    </xdr:from>
    <xdr:ext cx="534377" cy="259045"/>
    <xdr:sp macro="" textlink="">
      <xdr:nvSpPr>
        <xdr:cNvPr id="143" name="物件費該当値テキスト"/>
        <xdr:cNvSpPr txBox="1"/>
      </xdr:nvSpPr>
      <xdr:spPr>
        <a:xfrm>
          <a:off x="4686300" y="930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112837</xdr:rowOff>
    </xdr:from>
    <xdr:to>
      <xdr:col>20</xdr:col>
      <xdr:colOff>38100</xdr:colOff>
      <xdr:row>56</xdr:row>
      <xdr:rowOff>42987</xdr:rowOff>
    </xdr:to>
    <xdr:sp macro="" textlink="">
      <xdr:nvSpPr>
        <xdr:cNvPr id="144" name="楕円 143"/>
        <xdr:cNvSpPr/>
      </xdr:nvSpPr>
      <xdr:spPr>
        <a:xfrm>
          <a:off x="3746500" y="9542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34114</xdr:rowOff>
    </xdr:from>
    <xdr:ext cx="534377" cy="259045"/>
    <xdr:sp macro="" textlink="">
      <xdr:nvSpPr>
        <xdr:cNvPr id="145" name="テキスト ボックス 144"/>
        <xdr:cNvSpPr txBox="1"/>
      </xdr:nvSpPr>
      <xdr:spPr>
        <a:xfrm>
          <a:off x="3530111" y="9635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133869</xdr:rowOff>
    </xdr:from>
    <xdr:to>
      <xdr:col>15</xdr:col>
      <xdr:colOff>101600</xdr:colOff>
      <xdr:row>57</xdr:row>
      <xdr:rowOff>64019</xdr:rowOff>
    </xdr:to>
    <xdr:sp macro="" textlink="">
      <xdr:nvSpPr>
        <xdr:cNvPr id="146" name="楕円 145"/>
        <xdr:cNvSpPr/>
      </xdr:nvSpPr>
      <xdr:spPr>
        <a:xfrm>
          <a:off x="2857500" y="9735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55146</xdr:rowOff>
    </xdr:from>
    <xdr:ext cx="534377" cy="259045"/>
    <xdr:sp macro="" textlink="">
      <xdr:nvSpPr>
        <xdr:cNvPr id="147" name="テキスト ボックス 146"/>
        <xdr:cNvSpPr txBox="1"/>
      </xdr:nvSpPr>
      <xdr:spPr>
        <a:xfrm>
          <a:off x="2641111" y="9827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36943</xdr:rowOff>
    </xdr:from>
    <xdr:to>
      <xdr:col>10</xdr:col>
      <xdr:colOff>165100</xdr:colOff>
      <xdr:row>58</xdr:row>
      <xdr:rowOff>138543</xdr:rowOff>
    </xdr:to>
    <xdr:sp macro="" textlink="">
      <xdr:nvSpPr>
        <xdr:cNvPr id="148" name="楕円 147"/>
        <xdr:cNvSpPr/>
      </xdr:nvSpPr>
      <xdr:spPr>
        <a:xfrm>
          <a:off x="1968500" y="998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129670</xdr:rowOff>
    </xdr:from>
    <xdr:ext cx="534377" cy="259045"/>
    <xdr:sp macro="" textlink="">
      <xdr:nvSpPr>
        <xdr:cNvPr id="149" name="テキスト ボックス 148"/>
        <xdr:cNvSpPr txBox="1"/>
      </xdr:nvSpPr>
      <xdr:spPr>
        <a:xfrm>
          <a:off x="1752111" y="1007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157513</xdr:rowOff>
    </xdr:from>
    <xdr:to>
      <xdr:col>6</xdr:col>
      <xdr:colOff>38100</xdr:colOff>
      <xdr:row>59</xdr:row>
      <xdr:rowOff>87663</xdr:rowOff>
    </xdr:to>
    <xdr:sp macro="" textlink="">
      <xdr:nvSpPr>
        <xdr:cNvPr id="150" name="楕円 149"/>
        <xdr:cNvSpPr/>
      </xdr:nvSpPr>
      <xdr:spPr>
        <a:xfrm>
          <a:off x="1079500" y="1010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78790</xdr:rowOff>
    </xdr:from>
    <xdr:ext cx="534377" cy="259045"/>
    <xdr:sp macro="" textlink="">
      <xdr:nvSpPr>
        <xdr:cNvPr id="151" name="テキスト ボックス 150"/>
        <xdr:cNvSpPr txBox="1"/>
      </xdr:nvSpPr>
      <xdr:spPr>
        <a:xfrm>
          <a:off x="863111" y="10194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2" name="直線コネクタ 161"/>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3" name="テキスト ボックス 162"/>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6" name="直線コネクタ 165"/>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7" name="テキスト ボックス 166"/>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135642</xdr:rowOff>
    </xdr:from>
    <xdr:to>
      <xdr:col>24</xdr:col>
      <xdr:colOff>62865</xdr:colOff>
      <xdr:row>78</xdr:row>
      <xdr:rowOff>9398</xdr:rowOff>
    </xdr:to>
    <xdr:cxnSp macro="">
      <xdr:nvCxnSpPr>
        <xdr:cNvPr id="171" name="直線コネクタ 170"/>
        <xdr:cNvCxnSpPr/>
      </xdr:nvCxnSpPr>
      <xdr:spPr>
        <a:xfrm flipV="1">
          <a:off x="4633595" y="12137142"/>
          <a:ext cx="1270" cy="1245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13225</xdr:rowOff>
    </xdr:from>
    <xdr:ext cx="378565" cy="259045"/>
    <xdr:sp macro="" textlink="">
      <xdr:nvSpPr>
        <xdr:cNvPr id="172" name="維持補修費最小値テキスト"/>
        <xdr:cNvSpPr txBox="1"/>
      </xdr:nvSpPr>
      <xdr:spPr>
        <a:xfrm>
          <a:off x="4686300" y="13386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9398</xdr:rowOff>
    </xdr:from>
    <xdr:to>
      <xdr:col>24</xdr:col>
      <xdr:colOff>152400</xdr:colOff>
      <xdr:row>78</xdr:row>
      <xdr:rowOff>9398</xdr:rowOff>
    </xdr:to>
    <xdr:cxnSp macro="">
      <xdr:nvCxnSpPr>
        <xdr:cNvPr id="173" name="直線コネクタ 172"/>
        <xdr:cNvCxnSpPr/>
      </xdr:nvCxnSpPr>
      <xdr:spPr>
        <a:xfrm>
          <a:off x="4546600" y="1338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82319</xdr:rowOff>
    </xdr:from>
    <xdr:ext cx="534377" cy="259045"/>
    <xdr:sp macro="" textlink="">
      <xdr:nvSpPr>
        <xdr:cNvPr id="174" name="維持補修費最大値テキスト"/>
        <xdr:cNvSpPr txBox="1"/>
      </xdr:nvSpPr>
      <xdr:spPr>
        <a:xfrm>
          <a:off x="4686300" y="1191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135642</xdr:rowOff>
    </xdr:from>
    <xdr:to>
      <xdr:col>24</xdr:col>
      <xdr:colOff>152400</xdr:colOff>
      <xdr:row>70</xdr:row>
      <xdr:rowOff>135642</xdr:rowOff>
    </xdr:to>
    <xdr:cxnSp macro="">
      <xdr:nvCxnSpPr>
        <xdr:cNvPr id="175" name="直線コネクタ 174"/>
        <xdr:cNvCxnSpPr/>
      </xdr:nvCxnSpPr>
      <xdr:spPr>
        <a:xfrm>
          <a:off x="4546600" y="12137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148329</xdr:rowOff>
    </xdr:from>
    <xdr:to>
      <xdr:col>24</xdr:col>
      <xdr:colOff>63500</xdr:colOff>
      <xdr:row>76</xdr:row>
      <xdr:rowOff>150273</xdr:rowOff>
    </xdr:to>
    <xdr:cxnSp macro="">
      <xdr:nvCxnSpPr>
        <xdr:cNvPr id="176" name="直線コネクタ 175"/>
        <xdr:cNvCxnSpPr/>
      </xdr:nvCxnSpPr>
      <xdr:spPr>
        <a:xfrm flipV="1">
          <a:off x="3797300" y="13178529"/>
          <a:ext cx="838200" cy="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58570</xdr:rowOff>
    </xdr:from>
    <xdr:ext cx="469744" cy="259045"/>
    <xdr:sp macro="" textlink="">
      <xdr:nvSpPr>
        <xdr:cNvPr id="177" name="維持補修費平均値テキスト"/>
        <xdr:cNvSpPr txBox="1"/>
      </xdr:nvSpPr>
      <xdr:spPr>
        <a:xfrm>
          <a:off x="4686300" y="129173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35694</xdr:rowOff>
    </xdr:from>
    <xdr:to>
      <xdr:col>24</xdr:col>
      <xdr:colOff>114300</xdr:colOff>
      <xdr:row>76</xdr:row>
      <xdr:rowOff>137294</xdr:rowOff>
    </xdr:to>
    <xdr:sp macro="" textlink="">
      <xdr:nvSpPr>
        <xdr:cNvPr id="178" name="フローチャート: 判断 177"/>
        <xdr:cNvSpPr/>
      </xdr:nvSpPr>
      <xdr:spPr>
        <a:xfrm>
          <a:off x="4584700" y="1306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135813</xdr:rowOff>
    </xdr:from>
    <xdr:to>
      <xdr:col>19</xdr:col>
      <xdr:colOff>177800</xdr:colOff>
      <xdr:row>76</xdr:row>
      <xdr:rowOff>150273</xdr:rowOff>
    </xdr:to>
    <xdr:cxnSp macro="">
      <xdr:nvCxnSpPr>
        <xdr:cNvPr id="179" name="直線コネクタ 178"/>
        <xdr:cNvCxnSpPr/>
      </xdr:nvCxnSpPr>
      <xdr:spPr>
        <a:xfrm>
          <a:off x="2908300" y="13166013"/>
          <a:ext cx="889000" cy="14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27178</xdr:rowOff>
    </xdr:from>
    <xdr:to>
      <xdr:col>20</xdr:col>
      <xdr:colOff>38100</xdr:colOff>
      <xdr:row>76</xdr:row>
      <xdr:rowOff>128778</xdr:rowOff>
    </xdr:to>
    <xdr:sp macro="" textlink="">
      <xdr:nvSpPr>
        <xdr:cNvPr id="180" name="フローチャート: 判断 179"/>
        <xdr:cNvSpPr/>
      </xdr:nvSpPr>
      <xdr:spPr>
        <a:xfrm>
          <a:off x="3746500" y="1305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145305</xdr:rowOff>
    </xdr:from>
    <xdr:ext cx="469744" cy="259045"/>
    <xdr:sp macro="" textlink="">
      <xdr:nvSpPr>
        <xdr:cNvPr id="181" name="テキスト ボックス 180"/>
        <xdr:cNvSpPr txBox="1"/>
      </xdr:nvSpPr>
      <xdr:spPr>
        <a:xfrm>
          <a:off x="3562428" y="12832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135813</xdr:rowOff>
    </xdr:from>
    <xdr:to>
      <xdr:col>15</xdr:col>
      <xdr:colOff>50800</xdr:colOff>
      <xdr:row>76</xdr:row>
      <xdr:rowOff>146101</xdr:rowOff>
    </xdr:to>
    <xdr:cxnSp macro="">
      <xdr:nvCxnSpPr>
        <xdr:cNvPr id="182" name="直線コネクタ 181"/>
        <xdr:cNvCxnSpPr/>
      </xdr:nvCxnSpPr>
      <xdr:spPr>
        <a:xfrm flipV="1">
          <a:off x="2019300" y="13166013"/>
          <a:ext cx="889000" cy="10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36951</xdr:rowOff>
    </xdr:from>
    <xdr:to>
      <xdr:col>15</xdr:col>
      <xdr:colOff>101600</xdr:colOff>
      <xdr:row>76</xdr:row>
      <xdr:rowOff>138551</xdr:rowOff>
    </xdr:to>
    <xdr:sp macro="" textlink="">
      <xdr:nvSpPr>
        <xdr:cNvPr id="183" name="フローチャート: 判断 182"/>
        <xdr:cNvSpPr/>
      </xdr:nvSpPr>
      <xdr:spPr>
        <a:xfrm>
          <a:off x="2857500" y="1306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155077</xdr:rowOff>
    </xdr:from>
    <xdr:ext cx="469744" cy="259045"/>
    <xdr:sp macro="" textlink="">
      <xdr:nvSpPr>
        <xdr:cNvPr id="184" name="テキスト ボックス 183"/>
        <xdr:cNvSpPr txBox="1"/>
      </xdr:nvSpPr>
      <xdr:spPr>
        <a:xfrm>
          <a:off x="2673428" y="1284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146101</xdr:rowOff>
    </xdr:from>
    <xdr:to>
      <xdr:col>10</xdr:col>
      <xdr:colOff>114300</xdr:colOff>
      <xdr:row>76</xdr:row>
      <xdr:rowOff>150901</xdr:rowOff>
    </xdr:to>
    <xdr:cxnSp macro="">
      <xdr:nvCxnSpPr>
        <xdr:cNvPr id="185" name="直線コネクタ 184"/>
        <xdr:cNvCxnSpPr/>
      </xdr:nvCxnSpPr>
      <xdr:spPr>
        <a:xfrm flipV="1">
          <a:off x="1130300" y="13176301"/>
          <a:ext cx="889000" cy="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83241</xdr:rowOff>
    </xdr:from>
    <xdr:to>
      <xdr:col>10</xdr:col>
      <xdr:colOff>165100</xdr:colOff>
      <xdr:row>77</xdr:row>
      <xdr:rowOff>13391</xdr:rowOff>
    </xdr:to>
    <xdr:sp macro="" textlink="">
      <xdr:nvSpPr>
        <xdr:cNvPr id="186" name="フローチャート: 判断 185"/>
        <xdr:cNvSpPr/>
      </xdr:nvSpPr>
      <xdr:spPr>
        <a:xfrm>
          <a:off x="1968500" y="1311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29919</xdr:rowOff>
    </xdr:from>
    <xdr:ext cx="469744" cy="259045"/>
    <xdr:sp macro="" textlink="">
      <xdr:nvSpPr>
        <xdr:cNvPr id="187" name="テキスト ボックス 186"/>
        <xdr:cNvSpPr txBox="1"/>
      </xdr:nvSpPr>
      <xdr:spPr>
        <a:xfrm>
          <a:off x="1784428" y="12888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71241</xdr:rowOff>
    </xdr:from>
    <xdr:to>
      <xdr:col>6</xdr:col>
      <xdr:colOff>38100</xdr:colOff>
      <xdr:row>77</xdr:row>
      <xdr:rowOff>1391</xdr:rowOff>
    </xdr:to>
    <xdr:sp macro="" textlink="">
      <xdr:nvSpPr>
        <xdr:cNvPr id="188" name="フローチャート: 判断 187"/>
        <xdr:cNvSpPr/>
      </xdr:nvSpPr>
      <xdr:spPr>
        <a:xfrm>
          <a:off x="1079500" y="1310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17918</xdr:rowOff>
    </xdr:from>
    <xdr:ext cx="469744" cy="259045"/>
    <xdr:sp macro="" textlink="">
      <xdr:nvSpPr>
        <xdr:cNvPr id="189" name="テキスト ボックス 188"/>
        <xdr:cNvSpPr txBox="1"/>
      </xdr:nvSpPr>
      <xdr:spPr>
        <a:xfrm>
          <a:off x="895428" y="12876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97529</xdr:rowOff>
    </xdr:from>
    <xdr:to>
      <xdr:col>24</xdr:col>
      <xdr:colOff>114300</xdr:colOff>
      <xdr:row>77</xdr:row>
      <xdr:rowOff>27679</xdr:rowOff>
    </xdr:to>
    <xdr:sp macro="" textlink="">
      <xdr:nvSpPr>
        <xdr:cNvPr id="195" name="楕円 194"/>
        <xdr:cNvSpPr/>
      </xdr:nvSpPr>
      <xdr:spPr>
        <a:xfrm>
          <a:off x="4584700" y="13127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75956</xdr:rowOff>
    </xdr:from>
    <xdr:ext cx="469744" cy="259045"/>
    <xdr:sp macro="" textlink="">
      <xdr:nvSpPr>
        <xdr:cNvPr id="196" name="維持補修費該当値テキスト"/>
        <xdr:cNvSpPr txBox="1"/>
      </xdr:nvSpPr>
      <xdr:spPr>
        <a:xfrm>
          <a:off x="4686300" y="13106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99473</xdr:rowOff>
    </xdr:from>
    <xdr:to>
      <xdr:col>20</xdr:col>
      <xdr:colOff>38100</xdr:colOff>
      <xdr:row>77</xdr:row>
      <xdr:rowOff>29623</xdr:rowOff>
    </xdr:to>
    <xdr:sp macro="" textlink="">
      <xdr:nvSpPr>
        <xdr:cNvPr id="197" name="楕円 196"/>
        <xdr:cNvSpPr/>
      </xdr:nvSpPr>
      <xdr:spPr>
        <a:xfrm>
          <a:off x="3746500" y="13129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20750</xdr:rowOff>
    </xdr:from>
    <xdr:ext cx="469744" cy="259045"/>
    <xdr:sp macro="" textlink="">
      <xdr:nvSpPr>
        <xdr:cNvPr id="198" name="テキスト ボックス 197"/>
        <xdr:cNvSpPr txBox="1"/>
      </xdr:nvSpPr>
      <xdr:spPr>
        <a:xfrm>
          <a:off x="3562428" y="13222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85013</xdr:rowOff>
    </xdr:from>
    <xdr:to>
      <xdr:col>15</xdr:col>
      <xdr:colOff>101600</xdr:colOff>
      <xdr:row>77</xdr:row>
      <xdr:rowOff>15163</xdr:rowOff>
    </xdr:to>
    <xdr:sp macro="" textlink="">
      <xdr:nvSpPr>
        <xdr:cNvPr id="199" name="楕円 198"/>
        <xdr:cNvSpPr/>
      </xdr:nvSpPr>
      <xdr:spPr>
        <a:xfrm>
          <a:off x="2857500" y="13115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6290</xdr:rowOff>
    </xdr:from>
    <xdr:ext cx="469744" cy="259045"/>
    <xdr:sp macro="" textlink="">
      <xdr:nvSpPr>
        <xdr:cNvPr id="200" name="テキスト ボックス 199"/>
        <xdr:cNvSpPr txBox="1"/>
      </xdr:nvSpPr>
      <xdr:spPr>
        <a:xfrm>
          <a:off x="2673428" y="1320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95301</xdr:rowOff>
    </xdr:from>
    <xdr:to>
      <xdr:col>10</xdr:col>
      <xdr:colOff>165100</xdr:colOff>
      <xdr:row>77</xdr:row>
      <xdr:rowOff>25451</xdr:rowOff>
    </xdr:to>
    <xdr:sp macro="" textlink="">
      <xdr:nvSpPr>
        <xdr:cNvPr id="201" name="楕円 200"/>
        <xdr:cNvSpPr/>
      </xdr:nvSpPr>
      <xdr:spPr>
        <a:xfrm>
          <a:off x="1968500" y="1312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16578</xdr:rowOff>
    </xdr:from>
    <xdr:ext cx="469744" cy="259045"/>
    <xdr:sp macro="" textlink="">
      <xdr:nvSpPr>
        <xdr:cNvPr id="202" name="テキスト ボックス 201"/>
        <xdr:cNvSpPr txBox="1"/>
      </xdr:nvSpPr>
      <xdr:spPr>
        <a:xfrm>
          <a:off x="1784428" y="13218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100101</xdr:rowOff>
    </xdr:from>
    <xdr:to>
      <xdr:col>6</xdr:col>
      <xdr:colOff>38100</xdr:colOff>
      <xdr:row>77</xdr:row>
      <xdr:rowOff>30251</xdr:rowOff>
    </xdr:to>
    <xdr:sp macro="" textlink="">
      <xdr:nvSpPr>
        <xdr:cNvPr id="203" name="楕円 202"/>
        <xdr:cNvSpPr/>
      </xdr:nvSpPr>
      <xdr:spPr>
        <a:xfrm>
          <a:off x="1079500" y="13130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21378</xdr:rowOff>
    </xdr:from>
    <xdr:ext cx="469744" cy="259045"/>
    <xdr:sp macro="" textlink="">
      <xdr:nvSpPr>
        <xdr:cNvPr id="204" name="テキスト ボックス 203"/>
        <xdr:cNvSpPr txBox="1"/>
      </xdr:nvSpPr>
      <xdr:spPr>
        <a:xfrm>
          <a:off x="895428" y="13223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102972</xdr:rowOff>
    </xdr:from>
    <xdr:to>
      <xdr:col>24</xdr:col>
      <xdr:colOff>62865</xdr:colOff>
      <xdr:row>99</xdr:row>
      <xdr:rowOff>108229</xdr:rowOff>
    </xdr:to>
    <xdr:cxnSp macro="">
      <xdr:nvCxnSpPr>
        <xdr:cNvPr id="231" name="直線コネクタ 230"/>
        <xdr:cNvCxnSpPr/>
      </xdr:nvCxnSpPr>
      <xdr:spPr>
        <a:xfrm flipV="1">
          <a:off x="4633595" y="15533472"/>
          <a:ext cx="1270" cy="1548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112056</xdr:rowOff>
    </xdr:from>
    <xdr:ext cx="534377" cy="259045"/>
    <xdr:sp macro="" textlink="">
      <xdr:nvSpPr>
        <xdr:cNvPr id="232" name="扶助費最小値テキスト"/>
        <xdr:cNvSpPr txBox="1"/>
      </xdr:nvSpPr>
      <xdr:spPr>
        <a:xfrm>
          <a:off x="4686300" y="17085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108229</xdr:rowOff>
    </xdr:from>
    <xdr:to>
      <xdr:col>24</xdr:col>
      <xdr:colOff>152400</xdr:colOff>
      <xdr:row>99</xdr:row>
      <xdr:rowOff>108229</xdr:rowOff>
    </xdr:to>
    <xdr:cxnSp macro="">
      <xdr:nvCxnSpPr>
        <xdr:cNvPr id="233" name="直線コネクタ 232"/>
        <xdr:cNvCxnSpPr/>
      </xdr:nvCxnSpPr>
      <xdr:spPr>
        <a:xfrm>
          <a:off x="4546600" y="17081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49649</xdr:rowOff>
    </xdr:from>
    <xdr:ext cx="599010" cy="259045"/>
    <xdr:sp macro="" textlink="">
      <xdr:nvSpPr>
        <xdr:cNvPr id="234" name="扶助費最大値テキスト"/>
        <xdr:cNvSpPr txBox="1"/>
      </xdr:nvSpPr>
      <xdr:spPr>
        <a:xfrm>
          <a:off x="4686300" y="15308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102972</xdr:rowOff>
    </xdr:from>
    <xdr:to>
      <xdr:col>24</xdr:col>
      <xdr:colOff>152400</xdr:colOff>
      <xdr:row>90</xdr:row>
      <xdr:rowOff>102972</xdr:rowOff>
    </xdr:to>
    <xdr:cxnSp macro="">
      <xdr:nvCxnSpPr>
        <xdr:cNvPr id="235" name="直線コネクタ 234"/>
        <xdr:cNvCxnSpPr/>
      </xdr:nvCxnSpPr>
      <xdr:spPr>
        <a:xfrm>
          <a:off x="4546600" y="15533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139928</xdr:rowOff>
    </xdr:from>
    <xdr:to>
      <xdr:col>24</xdr:col>
      <xdr:colOff>63500</xdr:colOff>
      <xdr:row>96</xdr:row>
      <xdr:rowOff>15701</xdr:rowOff>
    </xdr:to>
    <xdr:cxnSp macro="">
      <xdr:nvCxnSpPr>
        <xdr:cNvPr id="236" name="直線コネクタ 235"/>
        <xdr:cNvCxnSpPr/>
      </xdr:nvCxnSpPr>
      <xdr:spPr>
        <a:xfrm>
          <a:off x="3797300" y="16427678"/>
          <a:ext cx="838200" cy="47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69232</xdr:rowOff>
    </xdr:from>
    <xdr:ext cx="599010" cy="259045"/>
    <xdr:sp macro="" textlink="">
      <xdr:nvSpPr>
        <xdr:cNvPr id="237" name="扶助費平均値テキスト"/>
        <xdr:cNvSpPr txBox="1"/>
      </xdr:nvSpPr>
      <xdr:spPr>
        <a:xfrm>
          <a:off x="4686300" y="165284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90805</xdr:rowOff>
    </xdr:from>
    <xdr:to>
      <xdr:col>24</xdr:col>
      <xdr:colOff>114300</xdr:colOff>
      <xdr:row>97</xdr:row>
      <xdr:rowOff>20955</xdr:rowOff>
    </xdr:to>
    <xdr:sp macro="" textlink="">
      <xdr:nvSpPr>
        <xdr:cNvPr id="238" name="フローチャート: 判断 237"/>
        <xdr:cNvSpPr/>
      </xdr:nvSpPr>
      <xdr:spPr>
        <a:xfrm>
          <a:off x="4584700" y="165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139928</xdr:rowOff>
    </xdr:from>
    <xdr:to>
      <xdr:col>19</xdr:col>
      <xdr:colOff>177800</xdr:colOff>
      <xdr:row>97</xdr:row>
      <xdr:rowOff>24301</xdr:rowOff>
    </xdr:to>
    <xdr:cxnSp macro="">
      <xdr:nvCxnSpPr>
        <xdr:cNvPr id="239" name="直線コネクタ 238"/>
        <xdr:cNvCxnSpPr/>
      </xdr:nvCxnSpPr>
      <xdr:spPr>
        <a:xfrm flipV="1">
          <a:off x="2908300" y="16427678"/>
          <a:ext cx="889000" cy="227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153550</xdr:rowOff>
    </xdr:from>
    <xdr:to>
      <xdr:col>20</xdr:col>
      <xdr:colOff>38100</xdr:colOff>
      <xdr:row>96</xdr:row>
      <xdr:rowOff>83700</xdr:rowOff>
    </xdr:to>
    <xdr:sp macro="" textlink="">
      <xdr:nvSpPr>
        <xdr:cNvPr id="240" name="フローチャート: 判断 239"/>
        <xdr:cNvSpPr/>
      </xdr:nvSpPr>
      <xdr:spPr>
        <a:xfrm>
          <a:off x="3746500" y="1644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74827</xdr:rowOff>
    </xdr:from>
    <xdr:ext cx="599010" cy="259045"/>
    <xdr:sp macro="" textlink="">
      <xdr:nvSpPr>
        <xdr:cNvPr id="241" name="テキスト ボックス 240"/>
        <xdr:cNvSpPr txBox="1"/>
      </xdr:nvSpPr>
      <xdr:spPr>
        <a:xfrm>
          <a:off x="3497795" y="16534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24301</xdr:rowOff>
    </xdr:from>
    <xdr:to>
      <xdr:col>15</xdr:col>
      <xdr:colOff>50800</xdr:colOff>
      <xdr:row>97</xdr:row>
      <xdr:rowOff>42055</xdr:rowOff>
    </xdr:to>
    <xdr:cxnSp macro="">
      <xdr:nvCxnSpPr>
        <xdr:cNvPr id="242" name="直線コネクタ 241"/>
        <xdr:cNvCxnSpPr/>
      </xdr:nvCxnSpPr>
      <xdr:spPr>
        <a:xfrm flipV="1">
          <a:off x="2019300" y="16654951"/>
          <a:ext cx="889000" cy="17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85939</xdr:rowOff>
    </xdr:from>
    <xdr:to>
      <xdr:col>15</xdr:col>
      <xdr:colOff>101600</xdr:colOff>
      <xdr:row>98</xdr:row>
      <xdr:rowOff>16089</xdr:rowOff>
    </xdr:to>
    <xdr:sp macro="" textlink="">
      <xdr:nvSpPr>
        <xdr:cNvPr id="243" name="フローチャート: 判断 242"/>
        <xdr:cNvSpPr/>
      </xdr:nvSpPr>
      <xdr:spPr>
        <a:xfrm>
          <a:off x="2857500" y="1671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7216</xdr:rowOff>
    </xdr:from>
    <xdr:ext cx="599010" cy="259045"/>
    <xdr:sp macro="" textlink="">
      <xdr:nvSpPr>
        <xdr:cNvPr id="244" name="テキスト ボックス 243"/>
        <xdr:cNvSpPr txBox="1"/>
      </xdr:nvSpPr>
      <xdr:spPr>
        <a:xfrm>
          <a:off x="2608795" y="16809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42055</xdr:rowOff>
    </xdr:from>
    <xdr:to>
      <xdr:col>10</xdr:col>
      <xdr:colOff>114300</xdr:colOff>
      <xdr:row>97</xdr:row>
      <xdr:rowOff>94785</xdr:rowOff>
    </xdr:to>
    <xdr:cxnSp macro="">
      <xdr:nvCxnSpPr>
        <xdr:cNvPr id="245" name="直線コネクタ 244"/>
        <xdr:cNvCxnSpPr/>
      </xdr:nvCxnSpPr>
      <xdr:spPr>
        <a:xfrm flipV="1">
          <a:off x="1130300" y="16672705"/>
          <a:ext cx="889000" cy="52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131899</xdr:rowOff>
    </xdr:from>
    <xdr:to>
      <xdr:col>10</xdr:col>
      <xdr:colOff>165100</xdr:colOff>
      <xdr:row>98</xdr:row>
      <xdr:rowOff>62049</xdr:rowOff>
    </xdr:to>
    <xdr:sp macro="" textlink="">
      <xdr:nvSpPr>
        <xdr:cNvPr id="246" name="フローチャート: 判断 245"/>
        <xdr:cNvSpPr/>
      </xdr:nvSpPr>
      <xdr:spPr>
        <a:xfrm>
          <a:off x="1968500" y="1676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53176</xdr:rowOff>
    </xdr:from>
    <xdr:ext cx="599010" cy="259045"/>
    <xdr:sp macro="" textlink="">
      <xdr:nvSpPr>
        <xdr:cNvPr id="247" name="テキスト ボックス 246"/>
        <xdr:cNvSpPr txBox="1"/>
      </xdr:nvSpPr>
      <xdr:spPr>
        <a:xfrm>
          <a:off x="1719795" y="16855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14452</xdr:rowOff>
    </xdr:from>
    <xdr:to>
      <xdr:col>6</xdr:col>
      <xdr:colOff>38100</xdr:colOff>
      <xdr:row>98</xdr:row>
      <xdr:rowOff>116052</xdr:rowOff>
    </xdr:to>
    <xdr:sp macro="" textlink="">
      <xdr:nvSpPr>
        <xdr:cNvPr id="248" name="フローチャート: 判断 247"/>
        <xdr:cNvSpPr/>
      </xdr:nvSpPr>
      <xdr:spPr>
        <a:xfrm>
          <a:off x="1079500" y="16816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107179</xdr:rowOff>
    </xdr:from>
    <xdr:ext cx="599010" cy="259045"/>
    <xdr:sp macro="" textlink="">
      <xdr:nvSpPr>
        <xdr:cNvPr id="249" name="テキスト ボックス 248"/>
        <xdr:cNvSpPr txBox="1"/>
      </xdr:nvSpPr>
      <xdr:spPr>
        <a:xfrm>
          <a:off x="830795" y="16909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136351</xdr:rowOff>
    </xdr:from>
    <xdr:to>
      <xdr:col>24</xdr:col>
      <xdr:colOff>114300</xdr:colOff>
      <xdr:row>96</xdr:row>
      <xdr:rowOff>66501</xdr:rowOff>
    </xdr:to>
    <xdr:sp macro="" textlink="">
      <xdr:nvSpPr>
        <xdr:cNvPr id="255" name="楕円 254"/>
        <xdr:cNvSpPr/>
      </xdr:nvSpPr>
      <xdr:spPr>
        <a:xfrm>
          <a:off x="4584700" y="1642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159228</xdr:rowOff>
    </xdr:from>
    <xdr:ext cx="599010" cy="259045"/>
    <xdr:sp macro="" textlink="">
      <xdr:nvSpPr>
        <xdr:cNvPr id="256" name="扶助費該当値テキスト"/>
        <xdr:cNvSpPr txBox="1"/>
      </xdr:nvSpPr>
      <xdr:spPr>
        <a:xfrm>
          <a:off x="4686300" y="16275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89128</xdr:rowOff>
    </xdr:from>
    <xdr:to>
      <xdr:col>20</xdr:col>
      <xdr:colOff>38100</xdr:colOff>
      <xdr:row>96</xdr:row>
      <xdr:rowOff>19278</xdr:rowOff>
    </xdr:to>
    <xdr:sp macro="" textlink="">
      <xdr:nvSpPr>
        <xdr:cNvPr id="257" name="楕円 256"/>
        <xdr:cNvSpPr/>
      </xdr:nvSpPr>
      <xdr:spPr>
        <a:xfrm>
          <a:off x="3746500" y="1637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35805</xdr:rowOff>
    </xdr:from>
    <xdr:ext cx="599010" cy="259045"/>
    <xdr:sp macro="" textlink="">
      <xdr:nvSpPr>
        <xdr:cNvPr id="258" name="テキスト ボックス 257"/>
        <xdr:cNvSpPr txBox="1"/>
      </xdr:nvSpPr>
      <xdr:spPr>
        <a:xfrm>
          <a:off x="3497795" y="16152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144951</xdr:rowOff>
    </xdr:from>
    <xdr:to>
      <xdr:col>15</xdr:col>
      <xdr:colOff>101600</xdr:colOff>
      <xdr:row>97</xdr:row>
      <xdr:rowOff>75101</xdr:rowOff>
    </xdr:to>
    <xdr:sp macro="" textlink="">
      <xdr:nvSpPr>
        <xdr:cNvPr id="259" name="楕円 258"/>
        <xdr:cNvSpPr/>
      </xdr:nvSpPr>
      <xdr:spPr>
        <a:xfrm>
          <a:off x="2857500" y="1660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91628</xdr:rowOff>
    </xdr:from>
    <xdr:ext cx="599010" cy="259045"/>
    <xdr:sp macro="" textlink="">
      <xdr:nvSpPr>
        <xdr:cNvPr id="260" name="テキスト ボックス 259"/>
        <xdr:cNvSpPr txBox="1"/>
      </xdr:nvSpPr>
      <xdr:spPr>
        <a:xfrm>
          <a:off x="2608795" y="16379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162705</xdr:rowOff>
    </xdr:from>
    <xdr:to>
      <xdr:col>10</xdr:col>
      <xdr:colOff>165100</xdr:colOff>
      <xdr:row>97</xdr:row>
      <xdr:rowOff>92855</xdr:rowOff>
    </xdr:to>
    <xdr:sp macro="" textlink="">
      <xdr:nvSpPr>
        <xdr:cNvPr id="261" name="楕円 260"/>
        <xdr:cNvSpPr/>
      </xdr:nvSpPr>
      <xdr:spPr>
        <a:xfrm>
          <a:off x="1968500" y="1662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109382</xdr:rowOff>
    </xdr:from>
    <xdr:ext cx="599010" cy="259045"/>
    <xdr:sp macro="" textlink="">
      <xdr:nvSpPr>
        <xdr:cNvPr id="262" name="テキスト ボックス 261"/>
        <xdr:cNvSpPr txBox="1"/>
      </xdr:nvSpPr>
      <xdr:spPr>
        <a:xfrm>
          <a:off x="1719795" y="16397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43985</xdr:rowOff>
    </xdr:from>
    <xdr:to>
      <xdr:col>6</xdr:col>
      <xdr:colOff>38100</xdr:colOff>
      <xdr:row>97</xdr:row>
      <xdr:rowOff>145585</xdr:rowOff>
    </xdr:to>
    <xdr:sp macro="" textlink="">
      <xdr:nvSpPr>
        <xdr:cNvPr id="263" name="楕円 262"/>
        <xdr:cNvSpPr/>
      </xdr:nvSpPr>
      <xdr:spPr>
        <a:xfrm>
          <a:off x="1079500" y="1667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162112</xdr:rowOff>
    </xdr:from>
    <xdr:ext cx="599010" cy="259045"/>
    <xdr:sp macro="" textlink="">
      <xdr:nvSpPr>
        <xdr:cNvPr id="264" name="テキスト ボックス 263"/>
        <xdr:cNvSpPr txBox="1"/>
      </xdr:nvSpPr>
      <xdr:spPr>
        <a:xfrm>
          <a:off x="830795" y="16449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7" name="テキスト ボックス 276"/>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9" name="テキスト ボックス 27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1" name="テキスト ボックス 28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140183</xdr:rowOff>
    </xdr:from>
    <xdr:to>
      <xdr:col>54</xdr:col>
      <xdr:colOff>189865</xdr:colOff>
      <xdr:row>39</xdr:row>
      <xdr:rowOff>121831</xdr:rowOff>
    </xdr:to>
    <xdr:cxnSp macro="">
      <xdr:nvCxnSpPr>
        <xdr:cNvPr id="289" name="直線コネクタ 288"/>
        <xdr:cNvCxnSpPr/>
      </xdr:nvCxnSpPr>
      <xdr:spPr>
        <a:xfrm flipV="1">
          <a:off x="10475595" y="5969483"/>
          <a:ext cx="1270" cy="838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125658</xdr:rowOff>
    </xdr:from>
    <xdr:ext cx="534377" cy="259045"/>
    <xdr:sp macro="" textlink="">
      <xdr:nvSpPr>
        <xdr:cNvPr id="290" name="補助費等最小値テキスト"/>
        <xdr:cNvSpPr txBox="1"/>
      </xdr:nvSpPr>
      <xdr:spPr>
        <a:xfrm>
          <a:off x="10528300" y="681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121831</xdr:rowOff>
    </xdr:from>
    <xdr:to>
      <xdr:col>55</xdr:col>
      <xdr:colOff>88900</xdr:colOff>
      <xdr:row>39</xdr:row>
      <xdr:rowOff>121831</xdr:rowOff>
    </xdr:to>
    <xdr:cxnSp macro="">
      <xdr:nvCxnSpPr>
        <xdr:cNvPr id="291" name="直線コネクタ 290"/>
        <xdr:cNvCxnSpPr/>
      </xdr:nvCxnSpPr>
      <xdr:spPr>
        <a:xfrm>
          <a:off x="10388600" y="680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86860</xdr:rowOff>
    </xdr:from>
    <xdr:ext cx="534377" cy="259045"/>
    <xdr:sp macro="" textlink="">
      <xdr:nvSpPr>
        <xdr:cNvPr id="292" name="補助費等最大値テキスト"/>
        <xdr:cNvSpPr txBox="1"/>
      </xdr:nvSpPr>
      <xdr:spPr>
        <a:xfrm>
          <a:off x="10528300" y="5744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140183</xdr:rowOff>
    </xdr:from>
    <xdr:to>
      <xdr:col>55</xdr:col>
      <xdr:colOff>88900</xdr:colOff>
      <xdr:row>34</xdr:row>
      <xdr:rowOff>140183</xdr:rowOff>
    </xdr:to>
    <xdr:cxnSp macro="">
      <xdr:nvCxnSpPr>
        <xdr:cNvPr id="293" name="直線コネクタ 292"/>
        <xdr:cNvCxnSpPr/>
      </xdr:nvCxnSpPr>
      <xdr:spPr>
        <a:xfrm>
          <a:off x="10388600" y="5969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145872</xdr:rowOff>
    </xdr:from>
    <xdr:to>
      <xdr:col>55</xdr:col>
      <xdr:colOff>0</xdr:colOff>
      <xdr:row>39</xdr:row>
      <xdr:rowOff>13639</xdr:rowOff>
    </xdr:to>
    <xdr:cxnSp macro="">
      <xdr:nvCxnSpPr>
        <xdr:cNvPr id="294" name="直線コネクタ 293"/>
        <xdr:cNvCxnSpPr/>
      </xdr:nvCxnSpPr>
      <xdr:spPr>
        <a:xfrm flipV="1">
          <a:off x="9639300" y="6660972"/>
          <a:ext cx="838200" cy="39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27944</xdr:rowOff>
    </xdr:from>
    <xdr:ext cx="534377" cy="259045"/>
    <xdr:sp macro="" textlink="">
      <xdr:nvSpPr>
        <xdr:cNvPr id="295" name="補助費等平均値テキスト"/>
        <xdr:cNvSpPr txBox="1"/>
      </xdr:nvSpPr>
      <xdr:spPr>
        <a:xfrm>
          <a:off x="10528300" y="6371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5067</xdr:rowOff>
    </xdr:from>
    <xdr:to>
      <xdr:col>55</xdr:col>
      <xdr:colOff>50800</xdr:colOff>
      <xdr:row>38</xdr:row>
      <xdr:rowOff>106667</xdr:rowOff>
    </xdr:to>
    <xdr:sp macro="" textlink="">
      <xdr:nvSpPr>
        <xdr:cNvPr id="296" name="フローチャート: 判断 295"/>
        <xdr:cNvSpPr/>
      </xdr:nvSpPr>
      <xdr:spPr>
        <a:xfrm>
          <a:off x="10426700" y="652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89078</xdr:rowOff>
    </xdr:from>
    <xdr:to>
      <xdr:col>50</xdr:col>
      <xdr:colOff>114300</xdr:colOff>
      <xdr:row>39</xdr:row>
      <xdr:rowOff>13639</xdr:rowOff>
    </xdr:to>
    <xdr:cxnSp macro="">
      <xdr:nvCxnSpPr>
        <xdr:cNvPr id="297" name="直線コネクタ 296"/>
        <xdr:cNvCxnSpPr/>
      </xdr:nvCxnSpPr>
      <xdr:spPr>
        <a:xfrm>
          <a:off x="8750300" y="5404028"/>
          <a:ext cx="889000" cy="1296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50762</xdr:rowOff>
    </xdr:from>
    <xdr:to>
      <xdr:col>50</xdr:col>
      <xdr:colOff>165100</xdr:colOff>
      <xdr:row>38</xdr:row>
      <xdr:rowOff>152362</xdr:rowOff>
    </xdr:to>
    <xdr:sp macro="" textlink="">
      <xdr:nvSpPr>
        <xdr:cNvPr id="298" name="フローチャート: 判断 297"/>
        <xdr:cNvSpPr/>
      </xdr:nvSpPr>
      <xdr:spPr>
        <a:xfrm>
          <a:off x="9588500" y="6565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168889</xdr:rowOff>
    </xdr:from>
    <xdr:ext cx="534377" cy="259045"/>
    <xdr:sp macro="" textlink="">
      <xdr:nvSpPr>
        <xdr:cNvPr id="299" name="テキスト ボックス 298"/>
        <xdr:cNvSpPr txBox="1"/>
      </xdr:nvSpPr>
      <xdr:spPr>
        <a:xfrm>
          <a:off x="9372111" y="6341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89078</xdr:rowOff>
    </xdr:from>
    <xdr:to>
      <xdr:col>45</xdr:col>
      <xdr:colOff>177800</xdr:colOff>
      <xdr:row>39</xdr:row>
      <xdr:rowOff>83782</xdr:rowOff>
    </xdr:to>
    <xdr:cxnSp macro="">
      <xdr:nvCxnSpPr>
        <xdr:cNvPr id="300" name="直線コネクタ 299"/>
        <xdr:cNvCxnSpPr/>
      </xdr:nvCxnSpPr>
      <xdr:spPr>
        <a:xfrm flipV="1">
          <a:off x="7861300" y="5404028"/>
          <a:ext cx="889000" cy="136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155956</xdr:rowOff>
    </xdr:from>
    <xdr:to>
      <xdr:col>46</xdr:col>
      <xdr:colOff>38100</xdr:colOff>
      <xdr:row>31</xdr:row>
      <xdr:rowOff>86106</xdr:rowOff>
    </xdr:to>
    <xdr:sp macro="" textlink="">
      <xdr:nvSpPr>
        <xdr:cNvPr id="301" name="フローチャート: 判断 300"/>
        <xdr:cNvSpPr/>
      </xdr:nvSpPr>
      <xdr:spPr>
        <a:xfrm>
          <a:off x="8699500" y="529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102633</xdr:rowOff>
    </xdr:from>
    <xdr:ext cx="599010" cy="259045"/>
    <xdr:sp macro="" textlink="">
      <xdr:nvSpPr>
        <xdr:cNvPr id="302" name="テキスト ボックス 301"/>
        <xdr:cNvSpPr txBox="1"/>
      </xdr:nvSpPr>
      <xdr:spPr>
        <a:xfrm>
          <a:off x="8450795" y="507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83782</xdr:rowOff>
    </xdr:from>
    <xdr:to>
      <xdr:col>41</xdr:col>
      <xdr:colOff>50800</xdr:colOff>
      <xdr:row>39</xdr:row>
      <xdr:rowOff>92901</xdr:rowOff>
    </xdr:to>
    <xdr:cxnSp macro="">
      <xdr:nvCxnSpPr>
        <xdr:cNvPr id="303" name="直線コネクタ 302"/>
        <xdr:cNvCxnSpPr/>
      </xdr:nvCxnSpPr>
      <xdr:spPr>
        <a:xfrm flipV="1">
          <a:off x="6972300" y="6770332"/>
          <a:ext cx="889000" cy="9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145897</xdr:rowOff>
    </xdr:from>
    <xdr:to>
      <xdr:col>41</xdr:col>
      <xdr:colOff>101600</xdr:colOff>
      <xdr:row>39</xdr:row>
      <xdr:rowOff>76047</xdr:rowOff>
    </xdr:to>
    <xdr:sp macro="" textlink="">
      <xdr:nvSpPr>
        <xdr:cNvPr id="304" name="フローチャート: 判断 303"/>
        <xdr:cNvSpPr/>
      </xdr:nvSpPr>
      <xdr:spPr>
        <a:xfrm>
          <a:off x="7810500" y="666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92575</xdr:rowOff>
    </xdr:from>
    <xdr:ext cx="534377" cy="259045"/>
    <xdr:sp macro="" textlink="">
      <xdr:nvSpPr>
        <xdr:cNvPr id="305" name="テキスト ボックス 304"/>
        <xdr:cNvSpPr txBox="1"/>
      </xdr:nvSpPr>
      <xdr:spPr>
        <a:xfrm>
          <a:off x="7594111" y="6436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167360</xdr:rowOff>
    </xdr:from>
    <xdr:to>
      <xdr:col>36</xdr:col>
      <xdr:colOff>165100</xdr:colOff>
      <xdr:row>39</xdr:row>
      <xdr:rowOff>97510</xdr:rowOff>
    </xdr:to>
    <xdr:sp macro="" textlink="">
      <xdr:nvSpPr>
        <xdr:cNvPr id="306" name="フローチャート: 判断 305"/>
        <xdr:cNvSpPr/>
      </xdr:nvSpPr>
      <xdr:spPr>
        <a:xfrm>
          <a:off x="6921500" y="66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114038</xdr:rowOff>
    </xdr:from>
    <xdr:ext cx="534377" cy="259045"/>
    <xdr:sp macro="" textlink="">
      <xdr:nvSpPr>
        <xdr:cNvPr id="307" name="テキスト ボックス 306"/>
        <xdr:cNvSpPr txBox="1"/>
      </xdr:nvSpPr>
      <xdr:spPr>
        <a:xfrm>
          <a:off x="6705111" y="6457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95072</xdr:rowOff>
    </xdr:from>
    <xdr:to>
      <xdr:col>55</xdr:col>
      <xdr:colOff>50800</xdr:colOff>
      <xdr:row>39</xdr:row>
      <xdr:rowOff>25222</xdr:rowOff>
    </xdr:to>
    <xdr:sp macro="" textlink="">
      <xdr:nvSpPr>
        <xdr:cNvPr id="313" name="楕円 312"/>
        <xdr:cNvSpPr/>
      </xdr:nvSpPr>
      <xdr:spPr>
        <a:xfrm>
          <a:off x="10426700" y="661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73499</xdr:rowOff>
    </xdr:from>
    <xdr:ext cx="534377" cy="259045"/>
    <xdr:sp macro="" textlink="">
      <xdr:nvSpPr>
        <xdr:cNvPr id="314" name="補助費等該当値テキスト"/>
        <xdr:cNvSpPr txBox="1"/>
      </xdr:nvSpPr>
      <xdr:spPr>
        <a:xfrm>
          <a:off x="10528300" y="658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134289</xdr:rowOff>
    </xdr:from>
    <xdr:to>
      <xdr:col>50</xdr:col>
      <xdr:colOff>165100</xdr:colOff>
      <xdr:row>39</xdr:row>
      <xdr:rowOff>64439</xdr:rowOff>
    </xdr:to>
    <xdr:sp macro="" textlink="">
      <xdr:nvSpPr>
        <xdr:cNvPr id="315" name="楕円 314"/>
        <xdr:cNvSpPr/>
      </xdr:nvSpPr>
      <xdr:spPr>
        <a:xfrm>
          <a:off x="9588500" y="6649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55566</xdr:rowOff>
    </xdr:from>
    <xdr:ext cx="534377" cy="259045"/>
    <xdr:sp macro="" textlink="">
      <xdr:nvSpPr>
        <xdr:cNvPr id="316" name="テキスト ボックス 315"/>
        <xdr:cNvSpPr txBox="1"/>
      </xdr:nvSpPr>
      <xdr:spPr>
        <a:xfrm>
          <a:off x="9372111" y="6742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38278</xdr:rowOff>
    </xdr:from>
    <xdr:to>
      <xdr:col>46</xdr:col>
      <xdr:colOff>38100</xdr:colOff>
      <xdr:row>31</xdr:row>
      <xdr:rowOff>139878</xdr:rowOff>
    </xdr:to>
    <xdr:sp macro="" textlink="">
      <xdr:nvSpPr>
        <xdr:cNvPr id="317" name="楕円 316"/>
        <xdr:cNvSpPr/>
      </xdr:nvSpPr>
      <xdr:spPr>
        <a:xfrm>
          <a:off x="8699500" y="535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131005</xdr:rowOff>
    </xdr:from>
    <xdr:ext cx="599010" cy="259045"/>
    <xdr:sp macro="" textlink="">
      <xdr:nvSpPr>
        <xdr:cNvPr id="318" name="テキスト ボックス 317"/>
        <xdr:cNvSpPr txBox="1"/>
      </xdr:nvSpPr>
      <xdr:spPr>
        <a:xfrm>
          <a:off x="8450795" y="5445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32982</xdr:rowOff>
    </xdr:from>
    <xdr:to>
      <xdr:col>41</xdr:col>
      <xdr:colOff>101600</xdr:colOff>
      <xdr:row>39</xdr:row>
      <xdr:rowOff>134582</xdr:rowOff>
    </xdr:to>
    <xdr:sp macro="" textlink="">
      <xdr:nvSpPr>
        <xdr:cNvPr id="319" name="楕円 318"/>
        <xdr:cNvSpPr/>
      </xdr:nvSpPr>
      <xdr:spPr>
        <a:xfrm>
          <a:off x="7810500" y="67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125709</xdr:rowOff>
    </xdr:from>
    <xdr:ext cx="534377" cy="259045"/>
    <xdr:sp macro="" textlink="">
      <xdr:nvSpPr>
        <xdr:cNvPr id="320" name="テキスト ボックス 319"/>
        <xdr:cNvSpPr txBox="1"/>
      </xdr:nvSpPr>
      <xdr:spPr>
        <a:xfrm>
          <a:off x="7594111" y="6812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42101</xdr:rowOff>
    </xdr:from>
    <xdr:to>
      <xdr:col>36</xdr:col>
      <xdr:colOff>165100</xdr:colOff>
      <xdr:row>39</xdr:row>
      <xdr:rowOff>143701</xdr:rowOff>
    </xdr:to>
    <xdr:sp macro="" textlink="">
      <xdr:nvSpPr>
        <xdr:cNvPr id="321" name="楕円 320"/>
        <xdr:cNvSpPr/>
      </xdr:nvSpPr>
      <xdr:spPr>
        <a:xfrm>
          <a:off x="6921500" y="6728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134828</xdr:rowOff>
    </xdr:from>
    <xdr:ext cx="534377" cy="259045"/>
    <xdr:sp macro="" textlink="">
      <xdr:nvSpPr>
        <xdr:cNvPr id="322" name="テキスト ボックス 321"/>
        <xdr:cNvSpPr txBox="1"/>
      </xdr:nvSpPr>
      <xdr:spPr>
        <a:xfrm>
          <a:off x="6705111" y="6821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3" name="テキスト ボックス 332"/>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5" name="テキスト ボックス 334"/>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3" name="テキスト ボックス 342"/>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130180</xdr:rowOff>
    </xdr:from>
    <xdr:to>
      <xdr:col>54</xdr:col>
      <xdr:colOff>189865</xdr:colOff>
      <xdr:row>59</xdr:row>
      <xdr:rowOff>143325</xdr:rowOff>
    </xdr:to>
    <xdr:cxnSp macro="">
      <xdr:nvCxnSpPr>
        <xdr:cNvPr id="349" name="直線コネクタ 348"/>
        <xdr:cNvCxnSpPr/>
      </xdr:nvCxnSpPr>
      <xdr:spPr>
        <a:xfrm flipV="1">
          <a:off x="10475595" y="8702680"/>
          <a:ext cx="1270" cy="1556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147152</xdr:rowOff>
    </xdr:from>
    <xdr:ext cx="534377" cy="259045"/>
    <xdr:sp macro="" textlink="">
      <xdr:nvSpPr>
        <xdr:cNvPr id="350" name="普通建設事業費最小値テキスト"/>
        <xdr:cNvSpPr txBox="1"/>
      </xdr:nvSpPr>
      <xdr:spPr>
        <a:xfrm>
          <a:off x="10528300" y="1026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143325</xdr:rowOff>
    </xdr:from>
    <xdr:to>
      <xdr:col>55</xdr:col>
      <xdr:colOff>88900</xdr:colOff>
      <xdr:row>59</xdr:row>
      <xdr:rowOff>143325</xdr:rowOff>
    </xdr:to>
    <xdr:cxnSp macro="">
      <xdr:nvCxnSpPr>
        <xdr:cNvPr id="351" name="直線コネクタ 350"/>
        <xdr:cNvCxnSpPr/>
      </xdr:nvCxnSpPr>
      <xdr:spPr>
        <a:xfrm>
          <a:off x="10388600" y="10258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76857</xdr:rowOff>
    </xdr:from>
    <xdr:ext cx="599010" cy="259045"/>
    <xdr:sp macro="" textlink="">
      <xdr:nvSpPr>
        <xdr:cNvPr id="352" name="普通建設事業費最大値テキスト"/>
        <xdr:cNvSpPr txBox="1"/>
      </xdr:nvSpPr>
      <xdr:spPr>
        <a:xfrm>
          <a:off x="10528300" y="8477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130180</xdr:rowOff>
    </xdr:from>
    <xdr:to>
      <xdr:col>55</xdr:col>
      <xdr:colOff>88900</xdr:colOff>
      <xdr:row>50</xdr:row>
      <xdr:rowOff>130180</xdr:rowOff>
    </xdr:to>
    <xdr:cxnSp macro="">
      <xdr:nvCxnSpPr>
        <xdr:cNvPr id="353" name="直線コネクタ 352"/>
        <xdr:cNvCxnSpPr/>
      </xdr:nvCxnSpPr>
      <xdr:spPr>
        <a:xfrm>
          <a:off x="10388600" y="870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20958</xdr:rowOff>
    </xdr:from>
    <xdr:to>
      <xdr:col>55</xdr:col>
      <xdr:colOff>0</xdr:colOff>
      <xdr:row>58</xdr:row>
      <xdr:rowOff>60082</xdr:rowOff>
    </xdr:to>
    <xdr:cxnSp macro="">
      <xdr:nvCxnSpPr>
        <xdr:cNvPr id="354" name="直線コネクタ 353"/>
        <xdr:cNvCxnSpPr/>
      </xdr:nvCxnSpPr>
      <xdr:spPr>
        <a:xfrm>
          <a:off x="9639300" y="9622158"/>
          <a:ext cx="838200" cy="38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137151</xdr:rowOff>
    </xdr:from>
    <xdr:ext cx="534377" cy="259045"/>
    <xdr:sp macro="" textlink="">
      <xdr:nvSpPr>
        <xdr:cNvPr id="355" name="普通建設事業費平均値テキスト"/>
        <xdr:cNvSpPr txBox="1"/>
      </xdr:nvSpPr>
      <xdr:spPr>
        <a:xfrm>
          <a:off x="10528300" y="9566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114274</xdr:rowOff>
    </xdr:from>
    <xdr:to>
      <xdr:col>55</xdr:col>
      <xdr:colOff>50800</xdr:colOff>
      <xdr:row>57</xdr:row>
      <xdr:rowOff>44424</xdr:rowOff>
    </xdr:to>
    <xdr:sp macro="" textlink="">
      <xdr:nvSpPr>
        <xdr:cNvPr id="356" name="フローチャート: 判断 355"/>
        <xdr:cNvSpPr/>
      </xdr:nvSpPr>
      <xdr:spPr>
        <a:xfrm>
          <a:off x="104267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20958</xdr:rowOff>
    </xdr:from>
    <xdr:to>
      <xdr:col>50</xdr:col>
      <xdr:colOff>114300</xdr:colOff>
      <xdr:row>58</xdr:row>
      <xdr:rowOff>38250</xdr:rowOff>
    </xdr:to>
    <xdr:cxnSp macro="">
      <xdr:nvCxnSpPr>
        <xdr:cNvPr id="357" name="直線コネクタ 356"/>
        <xdr:cNvCxnSpPr/>
      </xdr:nvCxnSpPr>
      <xdr:spPr>
        <a:xfrm flipV="1">
          <a:off x="8750300" y="9622158"/>
          <a:ext cx="889000" cy="360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103514</xdr:rowOff>
    </xdr:from>
    <xdr:to>
      <xdr:col>50</xdr:col>
      <xdr:colOff>165100</xdr:colOff>
      <xdr:row>57</xdr:row>
      <xdr:rowOff>33664</xdr:rowOff>
    </xdr:to>
    <xdr:sp macro="" textlink="">
      <xdr:nvSpPr>
        <xdr:cNvPr id="358" name="フローチャート: 判断 357"/>
        <xdr:cNvSpPr/>
      </xdr:nvSpPr>
      <xdr:spPr>
        <a:xfrm>
          <a:off x="9588500" y="970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24791</xdr:rowOff>
    </xdr:from>
    <xdr:ext cx="534377" cy="259045"/>
    <xdr:sp macro="" textlink="">
      <xdr:nvSpPr>
        <xdr:cNvPr id="359" name="テキスト ボックス 358"/>
        <xdr:cNvSpPr txBox="1"/>
      </xdr:nvSpPr>
      <xdr:spPr>
        <a:xfrm>
          <a:off x="9372111" y="979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56180</xdr:rowOff>
    </xdr:from>
    <xdr:to>
      <xdr:col>45</xdr:col>
      <xdr:colOff>177800</xdr:colOff>
      <xdr:row>58</xdr:row>
      <xdr:rowOff>38250</xdr:rowOff>
    </xdr:to>
    <xdr:cxnSp macro="">
      <xdr:nvCxnSpPr>
        <xdr:cNvPr id="360" name="直線コネクタ 359"/>
        <xdr:cNvCxnSpPr/>
      </xdr:nvCxnSpPr>
      <xdr:spPr>
        <a:xfrm>
          <a:off x="7861300" y="9828830"/>
          <a:ext cx="889000" cy="153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36795</xdr:rowOff>
    </xdr:from>
    <xdr:to>
      <xdr:col>46</xdr:col>
      <xdr:colOff>38100</xdr:colOff>
      <xdr:row>56</xdr:row>
      <xdr:rowOff>138395</xdr:rowOff>
    </xdr:to>
    <xdr:sp macro="" textlink="">
      <xdr:nvSpPr>
        <xdr:cNvPr id="361" name="フローチャート: 判断 360"/>
        <xdr:cNvSpPr/>
      </xdr:nvSpPr>
      <xdr:spPr>
        <a:xfrm>
          <a:off x="8699500" y="963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154922</xdr:rowOff>
    </xdr:from>
    <xdr:ext cx="534377" cy="259045"/>
    <xdr:sp macro="" textlink="">
      <xdr:nvSpPr>
        <xdr:cNvPr id="362" name="テキスト ボックス 361"/>
        <xdr:cNvSpPr txBox="1"/>
      </xdr:nvSpPr>
      <xdr:spPr>
        <a:xfrm>
          <a:off x="8483111" y="941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56180</xdr:rowOff>
    </xdr:from>
    <xdr:to>
      <xdr:col>41</xdr:col>
      <xdr:colOff>50800</xdr:colOff>
      <xdr:row>58</xdr:row>
      <xdr:rowOff>18738</xdr:rowOff>
    </xdr:to>
    <xdr:cxnSp macro="">
      <xdr:nvCxnSpPr>
        <xdr:cNvPr id="363" name="直線コネクタ 362"/>
        <xdr:cNvCxnSpPr/>
      </xdr:nvCxnSpPr>
      <xdr:spPr>
        <a:xfrm flipV="1">
          <a:off x="6972300" y="9828830"/>
          <a:ext cx="889000" cy="13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42380</xdr:rowOff>
    </xdr:from>
    <xdr:to>
      <xdr:col>41</xdr:col>
      <xdr:colOff>101600</xdr:colOff>
      <xdr:row>56</xdr:row>
      <xdr:rowOff>143980</xdr:rowOff>
    </xdr:to>
    <xdr:sp macro="" textlink="">
      <xdr:nvSpPr>
        <xdr:cNvPr id="364" name="フローチャート: 判断 363"/>
        <xdr:cNvSpPr/>
      </xdr:nvSpPr>
      <xdr:spPr>
        <a:xfrm>
          <a:off x="7810500" y="964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160507</xdr:rowOff>
    </xdr:from>
    <xdr:ext cx="534377" cy="259045"/>
    <xdr:sp macro="" textlink="">
      <xdr:nvSpPr>
        <xdr:cNvPr id="365" name="テキスト ボックス 364"/>
        <xdr:cNvSpPr txBox="1"/>
      </xdr:nvSpPr>
      <xdr:spPr>
        <a:xfrm>
          <a:off x="7594111" y="941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130424</xdr:rowOff>
    </xdr:from>
    <xdr:to>
      <xdr:col>36</xdr:col>
      <xdr:colOff>165100</xdr:colOff>
      <xdr:row>57</xdr:row>
      <xdr:rowOff>60574</xdr:rowOff>
    </xdr:to>
    <xdr:sp macro="" textlink="">
      <xdr:nvSpPr>
        <xdr:cNvPr id="366" name="フローチャート: 判断 365"/>
        <xdr:cNvSpPr/>
      </xdr:nvSpPr>
      <xdr:spPr>
        <a:xfrm>
          <a:off x="6921500" y="973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77101</xdr:rowOff>
    </xdr:from>
    <xdr:ext cx="534377" cy="259045"/>
    <xdr:sp macro="" textlink="">
      <xdr:nvSpPr>
        <xdr:cNvPr id="367" name="テキスト ボックス 366"/>
        <xdr:cNvSpPr txBox="1"/>
      </xdr:nvSpPr>
      <xdr:spPr>
        <a:xfrm>
          <a:off x="6705111" y="950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9282</xdr:rowOff>
    </xdr:from>
    <xdr:to>
      <xdr:col>55</xdr:col>
      <xdr:colOff>50800</xdr:colOff>
      <xdr:row>58</xdr:row>
      <xdr:rowOff>110882</xdr:rowOff>
    </xdr:to>
    <xdr:sp macro="" textlink="">
      <xdr:nvSpPr>
        <xdr:cNvPr id="373" name="楕円 372"/>
        <xdr:cNvSpPr/>
      </xdr:nvSpPr>
      <xdr:spPr>
        <a:xfrm>
          <a:off x="10426700" y="9953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159159</xdr:rowOff>
    </xdr:from>
    <xdr:ext cx="534377" cy="259045"/>
    <xdr:sp macro="" textlink="">
      <xdr:nvSpPr>
        <xdr:cNvPr id="374" name="普通建設事業費該当値テキスト"/>
        <xdr:cNvSpPr txBox="1"/>
      </xdr:nvSpPr>
      <xdr:spPr>
        <a:xfrm>
          <a:off x="10528300" y="9931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141608</xdr:rowOff>
    </xdr:from>
    <xdr:to>
      <xdr:col>50</xdr:col>
      <xdr:colOff>165100</xdr:colOff>
      <xdr:row>56</xdr:row>
      <xdr:rowOff>71758</xdr:rowOff>
    </xdr:to>
    <xdr:sp macro="" textlink="">
      <xdr:nvSpPr>
        <xdr:cNvPr id="375" name="楕円 374"/>
        <xdr:cNvSpPr/>
      </xdr:nvSpPr>
      <xdr:spPr>
        <a:xfrm>
          <a:off x="9588500" y="9571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88285</xdr:rowOff>
    </xdr:from>
    <xdr:ext cx="534377" cy="259045"/>
    <xdr:sp macro="" textlink="">
      <xdr:nvSpPr>
        <xdr:cNvPr id="376" name="テキスト ボックス 375"/>
        <xdr:cNvSpPr txBox="1"/>
      </xdr:nvSpPr>
      <xdr:spPr>
        <a:xfrm>
          <a:off x="9372111" y="9346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158900</xdr:rowOff>
    </xdr:from>
    <xdr:to>
      <xdr:col>46</xdr:col>
      <xdr:colOff>38100</xdr:colOff>
      <xdr:row>58</xdr:row>
      <xdr:rowOff>89050</xdr:rowOff>
    </xdr:to>
    <xdr:sp macro="" textlink="">
      <xdr:nvSpPr>
        <xdr:cNvPr id="377" name="楕円 376"/>
        <xdr:cNvSpPr/>
      </xdr:nvSpPr>
      <xdr:spPr>
        <a:xfrm>
          <a:off x="8699500" y="993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80177</xdr:rowOff>
    </xdr:from>
    <xdr:ext cx="534377" cy="259045"/>
    <xdr:sp macro="" textlink="">
      <xdr:nvSpPr>
        <xdr:cNvPr id="378" name="テキスト ボックス 377"/>
        <xdr:cNvSpPr txBox="1"/>
      </xdr:nvSpPr>
      <xdr:spPr>
        <a:xfrm>
          <a:off x="8483111" y="10024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5380</xdr:rowOff>
    </xdr:from>
    <xdr:to>
      <xdr:col>41</xdr:col>
      <xdr:colOff>101600</xdr:colOff>
      <xdr:row>57</xdr:row>
      <xdr:rowOff>106980</xdr:rowOff>
    </xdr:to>
    <xdr:sp macro="" textlink="">
      <xdr:nvSpPr>
        <xdr:cNvPr id="379" name="楕円 378"/>
        <xdr:cNvSpPr/>
      </xdr:nvSpPr>
      <xdr:spPr>
        <a:xfrm>
          <a:off x="7810500" y="977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98107</xdr:rowOff>
    </xdr:from>
    <xdr:ext cx="534377" cy="259045"/>
    <xdr:sp macro="" textlink="">
      <xdr:nvSpPr>
        <xdr:cNvPr id="380" name="テキスト ボックス 379"/>
        <xdr:cNvSpPr txBox="1"/>
      </xdr:nvSpPr>
      <xdr:spPr>
        <a:xfrm>
          <a:off x="7594111" y="9870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139388</xdr:rowOff>
    </xdr:from>
    <xdr:to>
      <xdr:col>36</xdr:col>
      <xdr:colOff>165100</xdr:colOff>
      <xdr:row>58</xdr:row>
      <xdr:rowOff>69538</xdr:rowOff>
    </xdr:to>
    <xdr:sp macro="" textlink="">
      <xdr:nvSpPr>
        <xdr:cNvPr id="381" name="楕円 380"/>
        <xdr:cNvSpPr/>
      </xdr:nvSpPr>
      <xdr:spPr>
        <a:xfrm>
          <a:off x="6921500" y="9912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60665</xdr:rowOff>
    </xdr:from>
    <xdr:ext cx="534377" cy="259045"/>
    <xdr:sp macro="" textlink="">
      <xdr:nvSpPr>
        <xdr:cNvPr id="382" name="テキスト ボックス 381"/>
        <xdr:cNvSpPr txBox="1"/>
      </xdr:nvSpPr>
      <xdr:spPr>
        <a:xfrm>
          <a:off x="6705111" y="10004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6" name="テキスト ボックス 39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8" name="テキスト ボックス 39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0" name="テキスト ボックス 39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90848</xdr:rowOff>
    </xdr:from>
    <xdr:to>
      <xdr:col>54</xdr:col>
      <xdr:colOff>189865</xdr:colOff>
      <xdr:row>78</xdr:row>
      <xdr:rowOff>124475</xdr:rowOff>
    </xdr:to>
    <xdr:cxnSp macro="">
      <xdr:nvCxnSpPr>
        <xdr:cNvPr id="404" name="直線コネクタ 403"/>
        <xdr:cNvCxnSpPr/>
      </xdr:nvCxnSpPr>
      <xdr:spPr>
        <a:xfrm flipV="1">
          <a:off x="10475595" y="12263798"/>
          <a:ext cx="1270" cy="1233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128302</xdr:rowOff>
    </xdr:from>
    <xdr:ext cx="378565" cy="259045"/>
    <xdr:sp macro="" textlink="">
      <xdr:nvSpPr>
        <xdr:cNvPr id="405" name="普通建設事業費 （ うち新規整備　）最小値テキスト"/>
        <xdr:cNvSpPr txBox="1"/>
      </xdr:nvSpPr>
      <xdr:spPr>
        <a:xfrm>
          <a:off x="10528300" y="13501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124475</xdr:rowOff>
    </xdr:from>
    <xdr:to>
      <xdr:col>55</xdr:col>
      <xdr:colOff>88900</xdr:colOff>
      <xdr:row>78</xdr:row>
      <xdr:rowOff>124475</xdr:rowOff>
    </xdr:to>
    <xdr:cxnSp macro="">
      <xdr:nvCxnSpPr>
        <xdr:cNvPr id="406" name="直線コネクタ 405"/>
        <xdr:cNvCxnSpPr/>
      </xdr:nvCxnSpPr>
      <xdr:spPr>
        <a:xfrm>
          <a:off x="10388600" y="13497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37525</xdr:rowOff>
    </xdr:from>
    <xdr:ext cx="534377" cy="259045"/>
    <xdr:sp macro="" textlink="">
      <xdr:nvSpPr>
        <xdr:cNvPr id="407" name="普通建設事業費 （ うち新規整備　）最大値テキスト"/>
        <xdr:cNvSpPr txBox="1"/>
      </xdr:nvSpPr>
      <xdr:spPr>
        <a:xfrm>
          <a:off x="10528300" y="1203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90848</xdr:rowOff>
    </xdr:from>
    <xdr:to>
      <xdr:col>55</xdr:col>
      <xdr:colOff>88900</xdr:colOff>
      <xdr:row>71</xdr:row>
      <xdr:rowOff>90848</xdr:rowOff>
    </xdr:to>
    <xdr:cxnSp macro="">
      <xdr:nvCxnSpPr>
        <xdr:cNvPr id="408" name="直線コネクタ 407"/>
        <xdr:cNvCxnSpPr/>
      </xdr:nvCxnSpPr>
      <xdr:spPr>
        <a:xfrm>
          <a:off x="10388600" y="1226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125413</xdr:rowOff>
    </xdr:from>
    <xdr:to>
      <xdr:col>55</xdr:col>
      <xdr:colOff>0</xdr:colOff>
      <xdr:row>77</xdr:row>
      <xdr:rowOff>144546</xdr:rowOff>
    </xdr:to>
    <xdr:cxnSp macro="">
      <xdr:nvCxnSpPr>
        <xdr:cNvPr id="409" name="直線コネクタ 408"/>
        <xdr:cNvCxnSpPr/>
      </xdr:nvCxnSpPr>
      <xdr:spPr>
        <a:xfrm>
          <a:off x="9639300" y="13327063"/>
          <a:ext cx="838200" cy="19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170367</xdr:rowOff>
    </xdr:from>
    <xdr:ext cx="534377" cy="259045"/>
    <xdr:sp macro="" textlink="">
      <xdr:nvSpPr>
        <xdr:cNvPr id="410" name="普通建設事業費 （ うち新規整備　）平均値テキスト"/>
        <xdr:cNvSpPr txBox="1"/>
      </xdr:nvSpPr>
      <xdr:spPr>
        <a:xfrm>
          <a:off x="10528300" y="13029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147490</xdr:rowOff>
    </xdr:from>
    <xdr:to>
      <xdr:col>55</xdr:col>
      <xdr:colOff>50800</xdr:colOff>
      <xdr:row>77</xdr:row>
      <xdr:rowOff>77640</xdr:rowOff>
    </xdr:to>
    <xdr:sp macro="" textlink="">
      <xdr:nvSpPr>
        <xdr:cNvPr id="411" name="フローチャート: 判断 410"/>
        <xdr:cNvSpPr/>
      </xdr:nvSpPr>
      <xdr:spPr>
        <a:xfrm>
          <a:off x="10426700" y="1317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125413</xdr:rowOff>
    </xdr:from>
    <xdr:to>
      <xdr:col>50</xdr:col>
      <xdr:colOff>114300</xdr:colOff>
      <xdr:row>77</xdr:row>
      <xdr:rowOff>138009</xdr:rowOff>
    </xdr:to>
    <xdr:cxnSp macro="">
      <xdr:nvCxnSpPr>
        <xdr:cNvPr id="412" name="直線コネクタ 411"/>
        <xdr:cNvCxnSpPr/>
      </xdr:nvCxnSpPr>
      <xdr:spPr>
        <a:xfrm flipV="1">
          <a:off x="8750300" y="13327063"/>
          <a:ext cx="889000" cy="12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134117</xdr:rowOff>
    </xdr:from>
    <xdr:to>
      <xdr:col>50</xdr:col>
      <xdr:colOff>165100</xdr:colOff>
      <xdr:row>77</xdr:row>
      <xdr:rowOff>64267</xdr:rowOff>
    </xdr:to>
    <xdr:sp macro="" textlink="">
      <xdr:nvSpPr>
        <xdr:cNvPr id="413" name="フローチャート: 判断 412"/>
        <xdr:cNvSpPr/>
      </xdr:nvSpPr>
      <xdr:spPr>
        <a:xfrm>
          <a:off x="9588500" y="13164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80794</xdr:rowOff>
    </xdr:from>
    <xdr:ext cx="534377" cy="259045"/>
    <xdr:sp macro="" textlink="">
      <xdr:nvSpPr>
        <xdr:cNvPr id="414" name="テキスト ボックス 413"/>
        <xdr:cNvSpPr txBox="1"/>
      </xdr:nvSpPr>
      <xdr:spPr>
        <a:xfrm>
          <a:off x="9372111" y="1293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161463</xdr:rowOff>
    </xdr:from>
    <xdr:to>
      <xdr:col>45</xdr:col>
      <xdr:colOff>177800</xdr:colOff>
      <xdr:row>77</xdr:row>
      <xdr:rowOff>138009</xdr:rowOff>
    </xdr:to>
    <xdr:cxnSp macro="">
      <xdr:nvCxnSpPr>
        <xdr:cNvPr id="415" name="直線コネクタ 414"/>
        <xdr:cNvCxnSpPr/>
      </xdr:nvCxnSpPr>
      <xdr:spPr>
        <a:xfrm>
          <a:off x="7861300" y="13191663"/>
          <a:ext cx="889000" cy="147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116241</xdr:rowOff>
    </xdr:from>
    <xdr:to>
      <xdr:col>46</xdr:col>
      <xdr:colOff>38100</xdr:colOff>
      <xdr:row>77</xdr:row>
      <xdr:rowOff>46391</xdr:rowOff>
    </xdr:to>
    <xdr:sp macro="" textlink="">
      <xdr:nvSpPr>
        <xdr:cNvPr id="416" name="フローチャート: 判断 415"/>
        <xdr:cNvSpPr/>
      </xdr:nvSpPr>
      <xdr:spPr>
        <a:xfrm>
          <a:off x="8699500" y="1314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62917</xdr:rowOff>
    </xdr:from>
    <xdr:ext cx="534377" cy="259045"/>
    <xdr:sp macro="" textlink="">
      <xdr:nvSpPr>
        <xdr:cNvPr id="417" name="テキスト ボックス 416"/>
        <xdr:cNvSpPr txBox="1"/>
      </xdr:nvSpPr>
      <xdr:spPr>
        <a:xfrm>
          <a:off x="8483111" y="12921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161463</xdr:rowOff>
    </xdr:from>
    <xdr:to>
      <xdr:col>41</xdr:col>
      <xdr:colOff>50800</xdr:colOff>
      <xdr:row>77</xdr:row>
      <xdr:rowOff>127767</xdr:rowOff>
    </xdr:to>
    <xdr:cxnSp macro="">
      <xdr:nvCxnSpPr>
        <xdr:cNvPr id="418" name="直線コネクタ 417"/>
        <xdr:cNvCxnSpPr/>
      </xdr:nvCxnSpPr>
      <xdr:spPr>
        <a:xfrm flipV="1">
          <a:off x="6972300" y="13191663"/>
          <a:ext cx="889000" cy="137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143033</xdr:rowOff>
    </xdr:from>
    <xdr:to>
      <xdr:col>41</xdr:col>
      <xdr:colOff>101600</xdr:colOff>
      <xdr:row>77</xdr:row>
      <xdr:rowOff>73183</xdr:rowOff>
    </xdr:to>
    <xdr:sp macro="" textlink="">
      <xdr:nvSpPr>
        <xdr:cNvPr id="419" name="フローチャート: 判断 418"/>
        <xdr:cNvSpPr/>
      </xdr:nvSpPr>
      <xdr:spPr>
        <a:xfrm>
          <a:off x="7810500" y="1317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64310</xdr:rowOff>
    </xdr:from>
    <xdr:ext cx="534377" cy="259045"/>
    <xdr:sp macro="" textlink="">
      <xdr:nvSpPr>
        <xdr:cNvPr id="420" name="テキスト ボックス 419"/>
        <xdr:cNvSpPr txBox="1"/>
      </xdr:nvSpPr>
      <xdr:spPr>
        <a:xfrm>
          <a:off x="7594111" y="1326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29601</xdr:rowOff>
    </xdr:from>
    <xdr:to>
      <xdr:col>36</xdr:col>
      <xdr:colOff>165100</xdr:colOff>
      <xdr:row>77</xdr:row>
      <xdr:rowOff>131201</xdr:rowOff>
    </xdr:to>
    <xdr:sp macro="" textlink="">
      <xdr:nvSpPr>
        <xdr:cNvPr id="421" name="フローチャート: 判断 420"/>
        <xdr:cNvSpPr/>
      </xdr:nvSpPr>
      <xdr:spPr>
        <a:xfrm>
          <a:off x="6921500" y="1323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147728</xdr:rowOff>
    </xdr:from>
    <xdr:ext cx="534377" cy="259045"/>
    <xdr:sp macro="" textlink="">
      <xdr:nvSpPr>
        <xdr:cNvPr id="422" name="テキスト ボックス 421"/>
        <xdr:cNvSpPr txBox="1"/>
      </xdr:nvSpPr>
      <xdr:spPr>
        <a:xfrm>
          <a:off x="6705111" y="1300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93746</xdr:rowOff>
    </xdr:from>
    <xdr:to>
      <xdr:col>55</xdr:col>
      <xdr:colOff>50800</xdr:colOff>
      <xdr:row>78</xdr:row>
      <xdr:rowOff>23896</xdr:rowOff>
    </xdr:to>
    <xdr:sp macro="" textlink="">
      <xdr:nvSpPr>
        <xdr:cNvPr id="428" name="楕円 427"/>
        <xdr:cNvSpPr/>
      </xdr:nvSpPr>
      <xdr:spPr>
        <a:xfrm>
          <a:off x="10426700" y="1329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72173</xdr:rowOff>
    </xdr:from>
    <xdr:ext cx="469744" cy="259045"/>
    <xdr:sp macro="" textlink="">
      <xdr:nvSpPr>
        <xdr:cNvPr id="429" name="普通建設事業費 （ うち新規整備　）該当値テキスト"/>
        <xdr:cNvSpPr txBox="1"/>
      </xdr:nvSpPr>
      <xdr:spPr>
        <a:xfrm>
          <a:off x="10528300" y="13273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74613</xdr:rowOff>
    </xdr:from>
    <xdr:to>
      <xdr:col>50</xdr:col>
      <xdr:colOff>165100</xdr:colOff>
      <xdr:row>78</xdr:row>
      <xdr:rowOff>4763</xdr:rowOff>
    </xdr:to>
    <xdr:sp macro="" textlink="">
      <xdr:nvSpPr>
        <xdr:cNvPr id="430" name="楕円 429"/>
        <xdr:cNvSpPr/>
      </xdr:nvSpPr>
      <xdr:spPr>
        <a:xfrm>
          <a:off x="9588500" y="1327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167340</xdr:rowOff>
    </xdr:from>
    <xdr:ext cx="469744" cy="259045"/>
    <xdr:sp macro="" textlink="">
      <xdr:nvSpPr>
        <xdr:cNvPr id="431" name="テキスト ボックス 430"/>
        <xdr:cNvSpPr txBox="1"/>
      </xdr:nvSpPr>
      <xdr:spPr>
        <a:xfrm>
          <a:off x="9404428" y="13368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87209</xdr:rowOff>
    </xdr:from>
    <xdr:to>
      <xdr:col>46</xdr:col>
      <xdr:colOff>38100</xdr:colOff>
      <xdr:row>78</xdr:row>
      <xdr:rowOff>17359</xdr:rowOff>
    </xdr:to>
    <xdr:sp macro="" textlink="">
      <xdr:nvSpPr>
        <xdr:cNvPr id="432" name="楕円 431"/>
        <xdr:cNvSpPr/>
      </xdr:nvSpPr>
      <xdr:spPr>
        <a:xfrm>
          <a:off x="8699500" y="13288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8486</xdr:rowOff>
    </xdr:from>
    <xdr:ext cx="469744" cy="259045"/>
    <xdr:sp macro="" textlink="">
      <xdr:nvSpPr>
        <xdr:cNvPr id="433" name="テキスト ボックス 432"/>
        <xdr:cNvSpPr txBox="1"/>
      </xdr:nvSpPr>
      <xdr:spPr>
        <a:xfrm>
          <a:off x="8515428" y="13381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110663</xdr:rowOff>
    </xdr:from>
    <xdr:to>
      <xdr:col>41</xdr:col>
      <xdr:colOff>101600</xdr:colOff>
      <xdr:row>77</xdr:row>
      <xdr:rowOff>40813</xdr:rowOff>
    </xdr:to>
    <xdr:sp macro="" textlink="">
      <xdr:nvSpPr>
        <xdr:cNvPr id="434" name="楕円 433"/>
        <xdr:cNvSpPr/>
      </xdr:nvSpPr>
      <xdr:spPr>
        <a:xfrm>
          <a:off x="7810500" y="1314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57340</xdr:rowOff>
    </xdr:from>
    <xdr:ext cx="534377" cy="259045"/>
    <xdr:sp macro="" textlink="">
      <xdr:nvSpPr>
        <xdr:cNvPr id="435" name="テキスト ボックス 434"/>
        <xdr:cNvSpPr txBox="1"/>
      </xdr:nvSpPr>
      <xdr:spPr>
        <a:xfrm>
          <a:off x="7594111" y="12916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76967</xdr:rowOff>
    </xdr:from>
    <xdr:to>
      <xdr:col>36</xdr:col>
      <xdr:colOff>165100</xdr:colOff>
      <xdr:row>78</xdr:row>
      <xdr:rowOff>7117</xdr:rowOff>
    </xdr:to>
    <xdr:sp macro="" textlink="">
      <xdr:nvSpPr>
        <xdr:cNvPr id="436" name="楕円 435"/>
        <xdr:cNvSpPr/>
      </xdr:nvSpPr>
      <xdr:spPr>
        <a:xfrm>
          <a:off x="6921500" y="13278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169694</xdr:rowOff>
    </xdr:from>
    <xdr:ext cx="469744" cy="259045"/>
    <xdr:sp macro="" textlink="">
      <xdr:nvSpPr>
        <xdr:cNvPr id="437" name="テキスト ボックス 436"/>
        <xdr:cNvSpPr txBox="1"/>
      </xdr:nvSpPr>
      <xdr:spPr>
        <a:xfrm>
          <a:off x="6737428" y="13371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8" name="直線コネクタ 447"/>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9" name="テキスト ボックス 448"/>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0" name="直線コネクタ 449"/>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1" name="テキスト ボックス 450"/>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2" name="直線コネクタ 451"/>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3" name="テキスト ボックス 452"/>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4" name="直線コネクタ 453"/>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5" name="テキスト ボックス 454"/>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7" name="テキスト ボックス 456"/>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149141</xdr:rowOff>
    </xdr:from>
    <xdr:to>
      <xdr:col>54</xdr:col>
      <xdr:colOff>189865</xdr:colOff>
      <xdr:row>98</xdr:row>
      <xdr:rowOff>25081</xdr:rowOff>
    </xdr:to>
    <xdr:cxnSp macro="">
      <xdr:nvCxnSpPr>
        <xdr:cNvPr id="459" name="直線コネクタ 458"/>
        <xdr:cNvCxnSpPr/>
      </xdr:nvCxnSpPr>
      <xdr:spPr>
        <a:xfrm flipV="1">
          <a:off x="10475595" y="15579641"/>
          <a:ext cx="1270" cy="1247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28908</xdr:rowOff>
    </xdr:from>
    <xdr:ext cx="469744" cy="259045"/>
    <xdr:sp macro="" textlink="">
      <xdr:nvSpPr>
        <xdr:cNvPr id="460" name="普通建設事業費 （ うち更新整備　）最小値テキスト"/>
        <xdr:cNvSpPr txBox="1"/>
      </xdr:nvSpPr>
      <xdr:spPr>
        <a:xfrm>
          <a:off x="10528300" y="16831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25081</xdr:rowOff>
    </xdr:from>
    <xdr:to>
      <xdr:col>55</xdr:col>
      <xdr:colOff>88900</xdr:colOff>
      <xdr:row>98</xdr:row>
      <xdr:rowOff>25081</xdr:rowOff>
    </xdr:to>
    <xdr:cxnSp macro="">
      <xdr:nvCxnSpPr>
        <xdr:cNvPr id="461" name="直線コネクタ 460"/>
        <xdr:cNvCxnSpPr/>
      </xdr:nvCxnSpPr>
      <xdr:spPr>
        <a:xfrm>
          <a:off x="10388600" y="16827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95818</xdr:rowOff>
    </xdr:from>
    <xdr:ext cx="534377" cy="259045"/>
    <xdr:sp macro="" textlink="">
      <xdr:nvSpPr>
        <xdr:cNvPr id="462" name="普通建設事業費 （ うち更新整備　）最大値テキスト"/>
        <xdr:cNvSpPr txBox="1"/>
      </xdr:nvSpPr>
      <xdr:spPr>
        <a:xfrm>
          <a:off x="10528300" y="15354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149141</xdr:rowOff>
    </xdr:from>
    <xdr:to>
      <xdr:col>55</xdr:col>
      <xdr:colOff>88900</xdr:colOff>
      <xdr:row>90</xdr:row>
      <xdr:rowOff>149141</xdr:rowOff>
    </xdr:to>
    <xdr:cxnSp macro="">
      <xdr:nvCxnSpPr>
        <xdr:cNvPr id="463" name="直線コネクタ 462"/>
        <xdr:cNvCxnSpPr/>
      </xdr:nvCxnSpPr>
      <xdr:spPr>
        <a:xfrm>
          <a:off x="10388600" y="1557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158011</xdr:rowOff>
    </xdr:from>
    <xdr:to>
      <xdr:col>55</xdr:col>
      <xdr:colOff>0</xdr:colOff>
      <xdr:row>96</xdr:row>
      <xdr:rowOff>36144</xdr:rowOff>
    </xdr:to>
    <xdr:cxnSp macro="">
      <xdr:nvCxnSpPr>
        <xdr:cNvPr id="464" name="直線コネクタ 463"/>
        <xdr:cNvCxnSpPr/>
      </xdr:nvCxnSpPr>
      <xdr:spPr>
        <a:xfrm>
          <a:off x="9639300" y="16274311"/>
          <a:ext cx="838200" cy="221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21869</xdr:rowOff>
    </xdr:from>
    <xdr:ext cx="534377" cy="259045"/>
    <xdr:sp macro="" textlink="">
      <xdr:nvSpPr>
        <xdr:cNvPr id="465" name="普通建設事業費 （ うち更新整備　）平均値テキスト"/>
        <xdr:cNvSpPr txBox="1"/>
      </xdr:nvSpPr>
      <xdr:spPr>
        <a:xfrm>
          <a:off x="10528300" y="16138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170442</xdr:rowOff>
    </xdr:from>
    <xdr:to>
      <xdr:col>55</xdr:col>
      <xdr:colOff>50800</xdr:colOff>
      <xdr:row>95</xdr:row>
      <xdr:rowOff>100592</xdr:rowOff>
    </xdr:to>
    <xdr:sp macro="" textlink="">
      <xdr:nvSpPr>
        <xdr:cNvPr id="466" name="フローチャート: 判断 465"/>
        <xdr:cNvSpPr/>
      </xdr:nvSpPr>
      <xdr:spPr>
        <a:xfrm>
          <a:off x="10426700" y="1628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158011</xdr:rowOff>
    </xdr:from>
    <xdr:to>
      <xdr:col>50</xdr:col>
      <xdr:colOff>114300</xdr:colOff>
      <xdr:row>96</xdr:row>
      <xdr:rowOff>5420</xdr:rowOff>
    </xdr:to>
    <xdr:cxnSp macro="">
      <xdr:nvCxnSpPr>
        <xdr:cNvPr id="467" name="直線コネクタ 466"/>
        <xdr:cNvCxnSpPr/>
      </xdr:nvCxnSpPr>
      <xdr:spPr>
        <a:xfrm flipV="1">
          <a:off x="8750300" y="16274311"/>
          <a:ext cx="889000" cy="19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16250</xdr:rowOff>
    </xdr:from>
    <xdr:to>
      <xdr:col>50</xdr:col>
      <xdr:colOff>165100</xdr:colOff>
      <xdr:row>95</xdr:row>
      <xdr:rowOff>117850</xdr:rowOff>
    </xdr:to>
    <xdr:sp macro="" textlink="">
      <xdr:nvSpPr>
        <xdr:cNvPr id="468" name="フローチャート: 判断 467"/>
        <xdr:cNvSpPr/>
      </xdr:nvSpPr>
      <xdr:spPr>
        <a:xfrm>
          <a:off x="9588500" y="163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108977</xdr:rowOff>
    </xdr:from>
    <xdr:ext cx="534377" cy="259045"/>
    <xdr:sp macro="" textlink="">
      <xdr:nvSpPr>
        <xdr:cNvPr id="469" name="テキスト ボックス 468"/>
        <xdr:cNvSpPr txBox="1"/>
      </xdr:nvSpPr>
      <xdr:spPr>
        <a:xfrm>
          <a:off x="9372111" y="16396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131356</xdr:rowOff>
    </xdr:from>
    <xdr:to>
      <xdr:col>45</xdr:col>
      <xdr:colOff>177800</xdr:colOff>
      <xdr:row>96</xdr:row>
      <xdr:rowOff>5420</xdr:rowOff>
    </xdr:to>
    <xdr:cxnSp macro="">
      <xdr:nvCxnSpPr>
        <xdr:cNvPr id="470" name="直線コネクタ 469"/>
        <xdr:cNvCxnSpPr/>
      </xdr:nvCxnSpPr>
      <xdr:spPr>
        <a:xfrm>
          <a:off x="7861300" y="16419106"/>
          <a:ext cx="889000" cy="45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143810</xdr:rowOff>
    </xdr:from>
    <xdr:to>
      <xdr:col>46</xdr:col>
      <xdr:colOff>38100</xdr:colOff>
      <xdr:row>95</xdr:row>
      <xdr:rowOff>73960</xdr:rowOff>
    </xdr:to>
    <xdr:sp macro="" textlink="">
      <xdr:nvSpPr>
        <xdr:cNvPr id="471" name="フローチャート: 判断 470"/>
        <xdr:cNvSpPr/>
      </xdr:nvSpPr>
      <xdr:spPr>
        <a:xfrm>
          <a:off x="8699500" y="162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90487</xdr:rowOff>
    </xdr:from>
    <xdr:ext cx="534377" cy="259045"/>
    <xdr:sp macro="" textlink="">
      <xdr:nvSpPr>
        <xdr:cNvPr id="472" name="テキスト ボックス 471"/>
        <xdr:cNvSpPr txBox="1"/>
      </xdr:nvSpPr>
      <xdr:spPr>
        <a:xfrm>
          <a:off x="8483111" y="16035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131356</xdr:rowOff>
    </xdr:from>
    <xdr:to>
      <xdr:col>41</xdr:col>
      <xdr:colOff>50800</xdr:colOff>
      <xdr:row>96</xdr:row>
      <xdr:rowOff>61610</xdr:rowOff>
    </xdr:to>
    <xdr:cxnSp macro="">
      <xdr:nvCxnSpPr>
        <xdr:cNvPr id="473" name="直線コネクタ 472"/>
        <xdr:cNvCxnSpPr/>
      </xdr:nvCxnSpPr>
      <xdr:spPr>
        <a:xfrm flipV="1">
          <a:off x="6972300" y="16419106"/>
          <a:ext cx="889000" cy="101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122710</xdr:rowOff>
    </xdr:from>
    <xdr:to>
      <xdr:col>41</xdr:col>
      <xdr:colOff>101600</xdr:colOff>
      <xdr:row>95</xdr:row>
      <xdr:rowOff>52860</xdr:rowOff>
    </xdr:to>
    <xdr:sp macro="" textlink="">
      <xdr:nvSpPr>
        <xdr:cNvPr id="474" name="フローチャート: 判断 473"/>
        <xdr:cNvSpPr/>
      </xdr:nvSpPr>
      <xdr:spPr>
        <a:xfrm>
          <a:off x="7810500" y="16239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69387</xdr:rowOff>
    </xdr:from>
    <xdr:ext cx="534377" cy="259045"/>
    <xdr:sp macro="" textlink="">
      <xdr:nvSpPr>
        <xdr:cNvPr id="475" name="テキスト ボックス 474"/>
        <xdr:cNvSpPr txBox="1"/>
      </xdr:nvSpPr>
      <xdr:spPr>
        <a:xfrm>
          <a:off x="7594111" y="16014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9347</xdr:rowOff>
    </xdr:from>
    <xdr:to>
      <xdr:col>36</xdr:col>
      <xdr:colOff>165100</xdr:colOff>
      <xdr:row>95</xdr:row>
      <xdr:rowOff>110947</xdr:rowOff>
    </xdr:to>
    <xdr:sp macro="" textlink="">
      <xdr:nvSpPr>
        <xdr:cNvPr id="476" name="フローチャート: 判断 475"/>
        <xdr:cNvSpPr/>
      </xdr:nvSpPr>
      <xdr:spPr>
        <a:xfrm>
          <a:off x="6921500" y="1629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127474</xdr:rowOff>
    </xdr:from>
    <xdr:ext cx="534377" cy="259045"/>
    <xdr:sp macro="" textlink="">
      <xdr:nvSpPr>
        <xdr:cNvPr id="477" name="テキスト ボックス 476"/>
        <xdr:cNvSpPr txBox="1"/>
      </xdr:nvSpPr>
      <xdr:spPr>
        <a:xfrm>
          <a:off x="6705111" y="1607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156794</xdr:rowOff>
    </xdr:from>
    <xdr:to>
      <xdr:col>55</xdr:col>
      <xdr:colOff>50800</xdr:colOff>
      <xdr:row>96</xdr:row>
      <xdr:rowOff>86944</xdr:rowOff>
    </xdr:to>
    <xdr:sp macro="" textlink="">
      <xdr:nvSpPr>
        <xdr:cNvPr id="483" name="楕円 482"/>
        <xdr:cNvSpPr/>
      </xdr:nvSpPr>
      <xdr:spPr>
        <a:xfrm>
          <a:off x="10426700" y="16444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135221</xdr:rowOff>
    </xdr:from>
    <xdr:ext cx="534377" cy="259045"/>
    <xdr:sp macro="" textlink="">
      <xdr:nvSpPr>
        <xdr:cNvPr id="484" name="普通建設事業費 （ うち更新整備　）該当値テキスト"/>
        <xdr:cNvSpPr txBox="1"/>
      </xdr:nvSpPr>
      <xdr:spPr>
        <a:xfrm>
          <a:off x="10528300" y="1642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107211</xdr:rowOff>
    </xdr:from>
    <xdr:to>
      <xdr:col>50</xdr:col>
      <xdr:colOff>165100</xdr:colOff>
      <xdr:row>95</xdr:row>
      <xdr:rowOff>37361</xdr:rowOff>
    </xdr:to>
    <xdr:sp macro="" textlink="">
      <xdr:nvSpPr>
        <xdr:cNvPr id="485" name="楕円 484"/>
        <xdr:cNvSpPr/>
      </xdr:nvSpPr>
      <xdr:spPr>
        <a:xfrm>
          <a:off x="9588500" y="1622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53888</xdr:rowOff>
    </xdr:from>
    <xdr:ext cx="534377" cy="259045"/>
    <xdr:sp macro="" textlink="">
      <xdr:nvSpPr>
        <xdr:cNvPr id="486" name="テキスト ボックス 485"/>
        <xdr:cNvSpPr txBox="1"/>
      </xdr:nvSpPr>
      <xdr:spPr>
        <a:xfrm>
          <a:off x="9372111" y="15998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126070</xdr:rowOff>
    </xdr:from>
    <xdr:to>
      <xdr:col>46</xdr:col>
      <xdr:colOff>38100</xdr:colOff>
      <xdr:row>96</xdr:row>
      <xdr:rowOff>56220</xdr:rowOff>
    </xdr:to>
    <xdr:sp macro="" textlink="">
      <xdr:nvSpPr>
        <xdr:cNvPr id="487" name="楕円 486"/>
        <xdr:cNvSpPr/>
      </xdr:nvSpPr>
      <xdr:spPr>
        <a:xfrm>
          <a:off x="8699500" y="1641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47347</xdr:rowOff>
    </xdr:from>
    <xdr:ext cx="534377" cy="259045"/>
    <xdr:sp macro="" textlink="">
      <xdr:nvSpPr>
        <xdr:cNvPr id="488" name="テキスト ボックス 487"/>
        <xdr:cNvSpPr txBox="1"/>
      </xdr:nvSpPr>
      <xdr:spPr>
        <a:xfrm>
          <a:off x="8483111" y="1650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80556</xdr:rowOff>
    </xdr:from>
    <xdr:to>
      <xdr:col>41</xdr:col>
      <xdr:colOff>101600</xdr:colOff>
      <xdr:row>96</xdr:row>
      <xdr:rowOff>10706</xdr:rowOff>
    </xdr:to>
    <xdr:sp macro="" textlink="">
      <xdr:nvSpPr>
        <xdr:cNvPr id="489" name="楕円 488"/>
        <xdr:cNvSpPr/>
      </xdr:nvSpPr>
      <xdr:spPr>
        <a:xfrm>
          <a:off x="7810500" y="1636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1833</xdr:rowOff>
    </xdr:from>
    <xdr:ext cx="534377" cy="259045"/>
    <xdr:sp macro="" textlink="">
      <xdr:nvSpPr>
        <xdr:cNvPr id="490" name="テキスト ボックス 489"/>
        <xdr:cNvSpPr txBox="1"/>
      </xdr:nvSpPr>
      <xdr:spPr>
        <a:xfrm>
          <a:off x="7594111" y="16461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10810</xdr:rowOff>
    </xdr:from>
    <xdr:to>
      <xdr:col>36</xdr:col>
      <xdr:colOff>165100</xdr:colOff>
      <xdr:row>96</xdr:row>
      <xdr:rowOff>112410</xdr:rowOff>
    </xdr:to>
    <xdr:sp macro="" textlink="">
      <xdr:nvSpPr>
        <xdr:cNvPr id="491" name="楕円 490"/>
        <xdr:cNvSpPr/>
      </xdr:nvSpPr>
      <xdr:spPr>
        <a:xfrm>
          <a:off x="6921500" y="1647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103537</xdr:rowOff>
    </xdr:from>
    <xdr:ext cx="534377" cy="259045"/>
    <xdr:sp macro="" textlink="">
      <xdr:nvSpPr>
        <xdr:cNvPr id="492" name="テキスト ボックス 491"/>
        <xdr:cNvSpPr txBox="1"/>
      </xdr:nvSpPr>
      <xdr:spPr>
        <a:xfrm>
          <a:off x="6705111" y="16562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6" name="テキスト ボックス 505"/>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8" name="テキスト ボックス 507"/>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10" name="テキスト ボックス 509"/>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2" name="テキスト ボックス 51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57785</xdr:rowOff>
    </xdr:from>
    <xdr:to>
      <xdr:col>85</xdr:col>
      <xdr:colOff>126364</xdr:colOff>
      <xdr:row>39</xdr:row>
      <xdr:rowOff>44450</xdr:rowOff>
    </xdr:to>
    <xdr:cxnSp macro="">
      <xdr:nvCxnSpPr>
        <xdr:cNvPr id="516" name="直線コネクタ 515"/>
        <xdr:cNvCxnSpPr/>
      </xdr:nvCxnSpPr>
      <xdr:spPr>
        <a:xfrm flipV="1">
          <a:off x="16317595" y="5201285"/>
          <a:ext cx="1269" cy="1529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7"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4462</xdr:rowOff>
    </xdr:from>
    <xdr:ext cx="534377" cy="259045"/>
    <xdr:sp macro="" textlink="">
      <xdr:nvSpPr>
        <xdr:cNvPr id="519" name="災害復旧事業費最大値テキスト"/>
        <xdr:cNvSpPr txBox="1"/>
      </xdr:nvSpPr>
      <xdr:spPr>
        <a:xfrm>
          <a:off x="16370300" y="4976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57785</xdr:rowOff>
    </xdr:from>
    <xdr:to>
      <xdr:col>86</xdr:col>
      <xdr:colOff>25400</xdr:colOff>
      <xdr:row>30</xdr:row>
      <xdr:rowOff>57785</xdr:rowOff>
    </xdr:to>
    <xdr:cxnSp macro="">
      <xdr:nvCxnSpPr>
        <xdr:cNvPr id="520" name="直線コネクタ 519"/>
        <xdr:cNvCxnSpPr/>
      </xdr:nvCxnSpPr>
      <xdr:spPr>
        <a:xfrm>
          <a:off x="16230600" y="5201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110236</xdr:rowOff>
    </xdr:from>
    <xdr:to>
      <xdr:col>85</xdr:col>
      <xdr:colOff>127000</xdr:colOff>
      <xdr:row>39</xdr:row>
      <xdr:rowOff>35306</xdr:rowOff>
    </xdr:to>
    <xdr:cxnSp macro="">
      <xdr:nvCxnSpPr>
        <xdr:cNvPr id="521" name="直線コネクタ 520"/>
        <xdr:cNvCxnSpPr/>
      </xdr:nvCxnSpPr>
      <xdr:spPr>
        <a:xfrm>
          <a:off x="15481300" y="6625336"/>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89933</xdr:rowOff>
    </xdr:from>
    <xdr:ext cx="378565" cy="259045"/>
    <xdr:sp macro="" textlink="">
      <xdr:nvSpPr>
        <xdr:cNvPr id="522" name="災害復旧事業費平均値テキスト"/>
        <xdr:cNvSpPr txBox="1"/>
      </xdr:nvSpPr>
      <xdr:spPr>
        <a:xfrm>
          <a:off x="16370300" y="64335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67056</xdr:rowOff>
    </xdr:from>
    <xdr:to>
      <xdr:col>85</xdr:col>
      <xdr:colOff>177800</xdr:colOff>
      <xdr:row>38</xdr:row>
      <xdr:rowOff>168656</xdr:rowOff>
    </xdr:to>
    <xdr:sp macro="" textlink="">
      <xdr:nvSpPr>
        <xdr:cNvPr id="523" name="フローチャート: 判断 522"/>
        <xdr:cNvSpPr/>
      </xdr:nvSpPr>
      <xdr:spPr>
        <a:xfrm>
          <a:off x="16268700" y="658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138049</xdr:rowOff>
    </xdr:from>
    <xdr:to>
      <xdr:col>81</xdr:col>
      <xdr:colOff>50800</xdr:colOff>
      <xdr:row>38</xdr:row>
      <xdr:rowOff>110236</xdr:rowOff>
    </xdr:to>
    <xdr:cxnSp macro="">
      <xdr:nvCxnSpPr>
        <xdr:cNvPr id="524" name="直線コネクタ 523"/>
        <xdr:cNvCxnSpPr/>
      </xdr:nvCxnSpPr>
      <xdr:spPr>
        <a:xfrm>
          <a:off x="14592300" y="6481699"/>
          <a:ext cx="889000" cy="143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165608</xdr:rowOff>
    </xdr:from>
    <xdr:to>
      <xdr:col>81</xdr:col>
      <xdr:colOff>101600</xdr:colOff>
      <xdr:row>38</xdr:row>
      <xdr:rowOff>95758</xdr:rowOff>
    </xdr:to>
    <xdr:sp macro="" textlink="">
      <xdr:nvSpPr>
        <xdr:cNvPr id="525" name="フローチャート: 判断 524"/>
        <xdr:cNvSpPr/>
      </xdr:nvSpPr>
      <xdr:spPr>
        <a:xfrm>
          <a:off x="15430500" y="650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112285</xdr:rowOff>
    </xdr:from>
    <xdr:ext cx="469744" cy="259045"/>
    <xdr:sp macro="" textlink="">
      <xdr:nvSpPr>
        <xdr:cNvPr id="526" name="テキスト ボックス 525"/>
        <xdr:cNvSpPr txBox="1"/>
      </xdr:nvSpPr>
      <xdr:spPr>
        <a:xfrm>
          <a:off x="15246428" y="6284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138049</xdr:rowOff>
    </xdr:from>
    <xdr:to>
      <xdr:col>76</xdr:col>
      <xdr:colOff>114300</xdr:colOff>
      <xdr:row>38</xdr:row>
      <xdr:rowOff>19431</xdr:rowOff>
    </xdr:to>
    <xdr:cxnSp macro="">
      <xdr:nvCxnSpPr>
        <xdr:cNvPr id="527" name="直線コネクタ 526"/>
        <xdr:cNvCxnSpPr/>
      </xdr:nvCxnSpPr>
      <xdr:spPr>
        <a:xfrm flipV="1">
          <a:off x="13703300" y="6481699"/>
          <a:ext cx="889000" cy="52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127254</xdr:rowOff>
    </xdr:from>
    <xdr:to>
      <xdr:col>76</xdr:col>
      <xdr:colOff>165100</xdr:colOff>
      <xdr:row>37</xdr:row>
      <xdr:rowOff>57404</xdr:rowOff>
    </xdr:to>
    <xdr:sp macro="" textlink="">
      <xdr:nvSpPr>
        <xdr:cNvPr id="528" name="フローチャート: 判断 527"/>
        <xdr:cNvSpPr/>
      </xdr:nvSpPr>
      <xdr:spPr>
        <a:xfrm>
          <a:off x="14541500" y="629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73931</xdr:rowOff>
    </xdr:from>
    <xdr:ext cx="469744" cy="259045"/>
    <xdr:sp macro="" textlink="">
      <xdr:nvSpPr>
        <xdr:cNvPr id="529" name="テキスト ボックス 528"/>
        <xdr:cNvSpPr txBox="1"/>
      </xdr:nvSpPr>
      <xdr:spPr>
        <a:xfrm>
          <a:off x="14357428" y="6074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19431</xdr:rowOff>
    </xdr:from>
    <xdr:to>
      <xdr:col>71</xdr:col>
      <xdr:colOff>177800</xdr:colOff>
      <xdr:row>38</xdr:row>
      <xdr:rowOff>96647</xdr:rowOff>
    </xdr:to>
    <xdr:cxnSp macro="">
      <xdr:nvCxnSpPr>
        <xdr:cNvPr id="530" name="直線コネクタ 529"/>
        <xdr:cNvCxnSpPr/>
      </xdr:nvCxnSpPr>
      <xdr:spPr>
        <a:xfrm flipV="1">
          <a:off x="12814300" y="6534531"/>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9017</xdr:rowOff>
    </xdr:from>
    <xdr:to>
      <xdr:col>72</xdr:col>
      <xdr:colOff>38100</xdr:colOff>
      <xdr:row>37</xdr:row>
      <xdr:rowOff>110617</xdr:rowOff>
    </xdr:to>
    <xdr:sp macro="" textlink="">
      <xdr:nvSpPr>
        <xdr:cNvPr id="531" name="フローチャート: 判断 530"/>
        <xdr:cNvSpPr/>
      </xdr:nvSpPr>
      <xdr:spPr>
        <a:xfrm>
          <a:off x="13652500" y="635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127144</xdr:rowOff>
    </xdr:from>
    <xdr:ext cx="469744" cy="259045"/>
    <xdr:sp macro="" textlink="">
      <xdr:nvSpPr>
        <xdr:cNvPr id="532" name="テキスト ボックス 531"/>
        <xdr:cNvSpPr txBox="1"/>
      </xdr:nvSpPr>
      <xdr:spPr>
        <a:xfrm>
          <a:off x="13468428" y="6127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64262</xdr:rowOff>
    </xdr:from>
    <xdr:to>
      <xdr:col>67</xdr:col>
      <xdr:colOff>101600</xdr:colOff>
      <xdr:row>37</xdr:row>
      <xdr:rowOff>165862</xdr:rowOff>
    </xdr:to>
    <xdr:sp macro="" textlink="">
      <xdr:nvSpPr>
        <xdr:cNvPr id="533" name="フローチャート: 判断 532"/>
        <xdr:cNvSpPr/>
      </xdr:nvSpPr>
      <xdr:spPr>
        <a:xfrm>
          <a:off x="12763500" y="640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10939</xdr:rowOff>
    </xdr:from>
    <xdr:ext cx="469744" cy="259045"/>
    <xdr:sp macro="" textlink="">
      <xdr:nvSpPr>
        <xdr:cNvPr id="534" name="テキスト ボックス 533"/>
        <xdr:cNvSpPr txBox="1"/>
      </xdr:nvSpPr>
      <xdr:spPr>
        <a:xfrm>
          <a:off x="12579428" y="618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155956</xdr:rowOff>
    </xdr:from>
    <xdr:to>
      <xdr:col>85</xdr:col>
      <xdr:colOff>177800</xdr:colOff>
      <xdr:row>39</xdr:row>
      <xdr:rowOff>86106</xdr:rowOff>
    </xdr:to>
    <xdr:sp macro="" textlink="">
      <xdr:nvSpPr>
        <xdr:cNvPr id="540" name="楕円 539"/>
        <xdr:cNvSpPr/>
      </xdr:nvSpPr>
      <xdr:spPr>
        <a:xfrm>
          <a:off x="16268700" y="6671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70883</xdr:rowOff>
    </xdr:from>
    <xdr:ext cx="313932" cy="259045"/>
    <xdr:sp macro="" textlink="">
      <xdr:nvSpPr>
        <xdr:cNvPr id="541" name="災害復旧事業費該当値テキスト"/>
        <xdr:cNvSpPr txBox="1"/>
      </xdr:nvSpPr>
      <xdr:spPr>
        <a:xfrm>
          <a:off x="16370300" y="65859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59436</xdr:rowOff>
    </xdr:from>
    <xdr:to>
      <xdr:col>81</xdr:col>
      <xdr:colOff>101600</xdr:colOff>
      <xdr:row>38</xdr:row>
      <xdr:rowOff>161036</xdr:rowOff>
    </xdr:to>
    <xdr:sp macro="" textlink="">
      <xdr:nvSpPr>
        <xdr:cNvPr id="542" name="楕円 541"/>
        <xdr:cNvSpPr/>
      </xdr:nvSpPr>
      <xdr:spPr>
        <a:xfrm>
          <a:off x="15430500" y="657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152163</xdr:rowOff>
    </xdr:from>
    <xdr:ext cx="378565" cy="259045"/>
    <xdr:sp macro="" textlink="">
      <xdr:nvSpPr>
        <xdr:cNvPr id="543" name="テキスト ボックス 542"/>
        <xdr:cNvSpPr txBox="1"/>
      </xdr:nvSpPr>
      <xdr:spPr>
        <a:xfrm>
          <a:off x="15292017" y="66672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87249</xdr:rowOff>
    </xdr:from>
    <xdr:to>
      <xdr:col>76</xdr:col>
      <xdr:colOff>165100</xdr:colOff>
      <xdr:row>38</xdr:row>
      <xdr:rowOff>17399</xdr:rowOff>
    </xdr:to>
    <xdr:sp macro="" textlink="">
      <xdr:nvSpPr>
        <xdr:cNvPr id="544" name="楕円 543"/>
        <xdr:cNvSpPr/>
      </xdr:nvSpPr>
      <xdr:spPr>
        <a:xfrm>
          <a:off x="14541500" y="6430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8526</xdr:rowOff>
    </xdr:from>
    <xdr:ext cx="469744" cy="259045"/>
    <xdr:sp macro="" textlink="">
      <xdr:nvSpPr>
        <xdr:cNvPr id="545" name="テキスト ボックス 544"/>
        <xdr:cNvSpPr txBox="1"/>
      </xdr:nvSpPr>
      <xdr:spPr>
        <a:xfrm>
          <a:off x="14357428" y="6523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140081</xdr:rowOff>
    </xdr:from>
    <xdr:to>
      <xdr:col>72</xdr:col>
      <xdr:colOff>38100</xdr:colOff>
      <xdr:row>38</xdr:row>
      <xdr:rowOff>70231</xdr:rowOff>
    </xdr:to>
    <xdr:sp macro="" textlink="">
      <xdr:nvSpPr>
        <xdr:cNvPr id="546" name="楕円 545"/>
        <xdr:cNvSpPr/>
      </xdr:nvSpPr>
      <xdr:spPr>
        <a:xfrm>
          <a:off x="13652500" y="648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61358</xdr:rowOff>
    </xdr:from>
    <xdr:ext cx="469744" cy="259045"/>
    <xdr:sp macro="" textlink="">
      <xdr:nvSpPr>
        <xdr:cNvPr id="547" name="テキスト ボックス 546"/>
        <xdr:cNvSpPr txBox="1"/>
      </xdr:nvSpPr>
      <xdr:spPr>
        <a:xfrm>
          <a:off x="13468428" y="6576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45847</xdr:rowOff>
    </xdr:from>
    <xdr:to>
      <xdr:col>67</xdr:col>
      <xdr:colOff>101600</xdr:colOff>
      <xdr:row>38</xdr:row>
      <xdr:rowOff>147447</xdr:rowOff>
    </xdr:to>
    <xdr:sp macro="" textlink="">
      <xdr:nvSpPr>
        <xdr:cNvPr id="548" name="楕円 547"/>
        <xdr:cNvSpPr/>
      </xdr:nvSpPr>
      <xdr:spPr>
        <a:xfrm>
          <a:off x="12763500" y="656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138574</xdr:rowOff>
    </xdr:from>
    <xdr:ext cx="378565" cy="259045"/>
    <xdr:sp macro="" textlink="">
      <xdr:nvSpPr>
        <xdr:cNvPr id="549" name="テキスト ボックス 548"/>
        <xdr:cNvSpPr txBox="1"/>
      </xdr:nvSpPr>
      <xdr:spPr>
        <a:xfrm>
          <a:off x="12625017" y="6653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9" name="テキスト ボックス 608"/>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0" name="直線コネクタ 60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1" name="テキスト ボックス 610"/>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2" name="直線コネクタ 61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3" name="テキスト ボックス 61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4" name="直線コネクタ 61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5" name="テキスト ボックス 61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6" name="直線コネクタ 61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7" name="テキスト ボックス 61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8" name="直線コネクタ 61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9" name="テキスト ボックス 61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0" name="直線コネクタ 61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1" name="テキスト ボックス 620"/>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3" name="テキスト ボックス 62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108153</xdr:rowOff>
    </xdr:from>
    <xdr:to>
      <xdr:col>85</xdr:col>
      <xdr:colOff>126364</xdr:colOff>
      <xdr:row>78</xdr:row>
      <xdr:rowOff>38398</xdr:rowOff>
    </xdr:to>
    <xdr:cxnSp macro="">
      <xdr:nvCxnSpPr>
        <xdr:cNvPr id="625" name="直線コネクタ 624"/>
        <xdr:cNvCxnSpPr/>
      </xdr:nvCxnSpPr>
      <xdr:spPr>
        <a:xfrm flipV="1">
          <a:off x="16317595" y="11938203"/>
          <a:ext cx="1269" cy="1473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42225</xdr:rowOff>
    </xdr:from>
    <xdr:ext cx="534377" cy="259045"/>
    <xdr:sp macro="" textlink="">
      <xdr:nvSpPr>
        <xdr:cNvPr id="626" name="公債費最小値テキスト"/>
        <xdr:cNvSpPr txBox="1"/>
      </xdr:nvSpPr>
      <xdr:spPr>
        <a:xfrm>
          <a:off x="16370300" y="1341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38398</xdr:rowOff>
    </xdr:from>
    <xdr:to>
      <xdr:col>86</xdr:col>
      <xdr:colOff>25400</xdr:colOff>
      <xdr:row>78</xdr:row>
      <xdr:rowOff>38398</xdr:rowOff>
    </xdr:to>
    <xdr:cxnSp macro="">
      <xdr:nvCxnSpPr>
        <xdr:cNvPr id="627" name="直線コネクタ 626"/>
        <xdr:cNvCxnSpPr/>
      </xdr:nvCxnSpPr>
      <xdr:spPr>
        <a:xfrm>
          <a:off x="16230600" y="1341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54830</xdr:rowOff>
    </xdr:from>
    <xdr:ext cx="534377" cy="259045"/>
    <xdr:sp macro="" textlink="">
      <xdr:nvSpPr>
        <xdr:cNvPr id="628" name="公債費最大値テキスト"/>
        <xdr:cNvSpPr txBox="1"/>
      </xdr:nvSpPr>
      <xdr:spPr>
        <a:xfrm>
          <a:off x="16370300" y="1171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108153</xdr:rowOff>
    </xdr:from>
    <xdr:to>
      <xdr:col>86</xdr:col>
      <xdr:colOff>25400</xdr:colOff>
      <xdr:row>69</xdr:row>
      <xdr:rowOff>108153</xdr:rowOff>
    </xdr:to>
    <xdr:cxnSp macro="">
      <xdr:nvCxnSpPr>
        <xdr:cNvPr id="629" name="直線コネクタ 628"/>
        <xdr:cNvCxnSpPr/>
      </xdr:nvCxnSpPr>
      <xdr:spPr>
        <a:xfrm>
          <a:off x="16230600" y="11938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36373</xdr:rowOff>
    </xdr:from>
    <xdr:to>
      <xdr:col>85</xdr:col>
      <xdr:colOff>127000</xdr:colOff>
      <xdr:row>77</xdr:row>
      <xdr:rowOff>57796</xdr:rowOff>
    </xdr:to>
    <xdr:cxnSp macro="">
      <xdr:nvCxnSpPr>
        <xdr:cNvPr id="630" name="直線コネクタ 629"/>
        <xdr:cNvCxnSpPr/>
      </xdr:nvCxnSpPr>
      <xdr:spPr>
        <a:xfrm flipV="1">
          <a:off x="15481300" y="13238023"/>
          <a:ext cx="838200" cy="21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26705</xdr:rowOff>
    </xdr:from>
    <xdr:ext cx="534377" cy="259045"/>
    <xdr:sp macro="" textlink="">
      <xdr:nvSpPr>
        <xdr:cNvPr id="631" name="公債費平均値テキスト"/>
        <xdr:cNvSpPr txBox="1"/>
      </xdr:nvSpPr>
      <xdr:spPr>
        <a:xfrm>
          <a:off x="16370300" y="12542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3828</xdr:rowOff>
    </xdr:from>
    <xdr:to>
      <xdr:col>85</xdr:col>
      <xdr:colOff>177800</xdr:colOff>
      <xdr:row>74</xdr:row>
      <xdr:rowOff>105428</xdr:rowOff>
    </xdr:to>
    <xdr:sp macro="" textlink="">
      <xdr:nvSpPr>
        <xdr:cNvPr id="632" name="フローチャート: 判断 631"/>
        <xdr:cNvSpPr/>
      </xdr:nvSpPr>
      <xdr:spPr>
        <a:xfrm>
          <a:off x="16268700" y="1269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57796</xdr:rowOff>
    </xdr:from>
    <xdr:to>
      <xdr:col>81</xdr:col>
      <xdr:colOff>50800</xdr:colOff>
      <xdr:row>77</xdr:row>
      <xdr:rowOff>91825</xdr:rowOff>
    </xdr:to>
    <xdr:cxnSp macro="">
      <xdr:nvCxnSpPr>
        <xdr:cNvPr id="633" name="直線コネクタ 632"/>
        <xdr:cNvCxnSpPr/>
      </xdr:nvCxnSpPr>
      <xdr:spPr>
        <a:xfrm flipV="1">
          <a:off x="14592300" y="13259446"/>
          <a:ext cx="889000" cy="34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8759</xdr:rowOff>
    </xdr:from>
    <xdr:to>
      <xdr:col>81</xdr:col>
      <xdr:colOff>101600</xdr:colOff>
      <xdr:row>74</xdr:row>
      <xdr:rowOff>110359</xdr:rowOff>
    </xdr:to>
    <xdr:sp macro="" textlink="">
      <xdr:nvSpPr>
        <xdr:cNvPr id="634" name="フローチャート: 判断 633"/>
        <xdr:cNvSpPr/>
      </xdr:nvSpPr>
      <xdr:spPr>
        <a:xfrm>
          <a:off x="15430500" y="12696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126886</xdr:rowOff>
    </xdr:from>
    <xdr:ext cx="534377" cy="259045"/>
    <xdr:sp macro="" textlink="">
      <xdr:nvSpPr>
        <xdr:cNvPr id="635" name="テキスト ボックス 634"/>
        <xdr:cNvSpPr txBox="1"/>
      </xdr:nvSpPr>
      <xdr:spPr>
        <a:xfrm>
          <a:off x="15214111" y="12471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71447</xdr:rowOff>
    </xdr:from>
    <xdr:to>
      <xdr:col>76</xdr:col>
      <xdr:colOff>114300</xdr:colOff>
      <xdr:row>77</xdr:row>
      <xdr:rowOff>91825</xdr:rowOff>
    </xdr:to>
    <xdr:cxnSp macro="">
      <xdr:nvCxnSpPr>
        <xdr:cNvPr id="636" name="直線コネクタ 635"/>
        <xdr:cNvCxnSpPr/>
      </xdr:nvCxnSpPr>
      <xdr:spPr>
        <a:xfrm>
          <a:off x="13703300" y="13273097"/>
          <a:ext cx="889000" cy="20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32370</xdr:rowOff>
    </xdr:from>
    <xdr:to>
      <xdr:col>76</xdr:col>
      <xdr:colOff>165100</xdr:colOff>
      <xdr:row>74</xdr:row>
      <xdr:rowOff>133970</xdr:rowOff>
    </xdr:to>
    <xdr:sp macro="" textlink="">
      <xdr:nvSpPr>
        <xdr:cNvPr id="637" name="フローチャート: 判断 636"/>
        <xdr:cNvSpPr/>
      </xdr:nvSpPr>
      <xdr:spPr>
        <a:xfrm>
          <a:off x="14541500" y="1271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150497</xdr:rowOff>
    </xdr:from>
    <xdr:ext cx="534377" cy="259045"/>
    <xdr:sp macro="" textlink="">
      <xdr:nvSpPr>
        <xdr:cNvPr id="638" name="テキスト ボックス 637"/>
        <xdr:cNvSpPr txBox="1"/>
      </xdr:nvSpPr>
      <xdr:spPr>
        <a:xfrm>
          <a:off x="14325111" y="12494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107336</xdr:rowOff>
    </xdr:from>
    <xdr:to>
      <xdr:col>71</xdr:col>
      <xdr:colOff>177800</xdr:colOff>
      <xdr:row>77</xdr:row>
      <xdr:rowOff>71447</xdr:rowOff>
    </xdr:to>
    <xdr:cxnSp macro="">
      <xdr:nvCxnSpPr>
        <xdr:cNvPr id="639" name="直線コネクタ 638"/>
        <xdr:cNvCxnSpPr/>
      </xdr:nvCxnSpPr>
      <xdr:spPr>
        <a:xfrm>
          <a:off x="12814300" y="13137536"/>
          <a:ext cx="889000" cy="135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10164</xdr:rowOff>
    </xdr:from>
    <xdr:to>
      <xdr:col>72</xdr:col>
      <xdr:colOff>38100</xdr:colOff>
      <xdr:row>74</xdr:row>
      <xdr:rowOff>111764</xdr:rowOff>
    </xdr:to>
    <xdr:sp macro="" textlink="">
      <xdr:nvSpPr>
        <xdr:cNvPr id="640" name="フローチャート: 判断 639"/>
        <xdr:cNvSpPr/>
      </xdr:nvSpPr>
      <xdr:spPr>
        <a:xfrm>
          <a:off x="13652500" y="1269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128291</xdr:rowOff>
    </xdr:from>
    <xdr:ext cx="534377" cy="259045"/>
    <xdr:sp macro="" textlink="">
      <xdr:nvSpPr>
        <xdr:cNvPr id="641" name="テキスト ボックス 640"/>
        <xdr:cNvSpPr txBox="1"/>
      </xdr:nvSpPr>
      <xdr:spPr>
        <a:xfrm>
          <a:off x="13436111" y="1247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162281</xdr:rowOff>
    </xdr:from>
    <xdr:to>
      <xdr:col>67</xdr:col>
      <xdr:colOff>101600</xdr:colOff>
      <xdr:row>74</xdr:row>
      <xdr:rowOff>92431</xdr:rowOff>
    </xdr:to>
    <xdr:sp macro="" textlink="">
      <xdr:nvSpPr>
        <xdr:cNvPr id="642" name="フローチャート: 判断 641"/>
        <xdr:cNvSpPr/>
      </xdr:nvSpPr>
      <xdr:spPr>
        <a:xfrm>
          <a:off x="12763500" y="1267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108958</xdr:rowOff>
    </xdr:from>
    <xdr:ext cx="534377" cy="259045"/>
    <xdr:sp macro="" textlink="">
      <xdr:nvSpPr>
        <xdr:cNvPr id="643" name="テキスト ボックス 642"/>
        <xdr:cNvSpPr txBox="1"/>
      </xdr:nvSpPr>
      <xdr:spPr>
        <a:xfrm>
          <a:off x="12547111" y="12453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157023</xdr:rowOff>
    </xdr:from>
    <xdr:to>
      <xdr:col>85</xdr:col>
      <xdr:colOff>177800</xdr:colOff>
      <xdr:row>77</xdr:row>
      <xdr:rowOff>87173</xdr:rowOff>
    </xdr:to>
    <xdr:sp macro="" textlink="">
      <xdr:nvSpPr>
        <xdr:cNvPr id="649" name="楕円 648"/>
        <xdr:cNvSpPr/>
      </xdr:nvSpPr>
      <xdr:spPr>
        <a:xfrm>
          <a:off x="16268700" y="13187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135450</xdr:rowOff>
    </xdr:from>
    <xdr:ext cx="534377" cy="259045"/>
    <xdr:sp macro="" textlink="">
      <xdr:nvSpPr>
        <xdr:cNvPr id="650" name="公債費該当値テキスト"/>
        <xdr:cNvSpPr txBox="1"/>
      </xdr:nvSpPr>
      <xdr:spPr>
        <a:xfrm>
          <a:off x="16370300" y="13165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6996</xdr:rowOff>
    </xdr:from>
    <xdr:to>
      <xdr:col>81</xdr:col>
      <xdr:colOff>101600</xdr:colOff>
      <xdr:row>77</xdr:row>
      <xdr:rowOff>108596</xdr:rowOff>
    </xdr:to>
    <xdr:sp macro="" textlink="">
      <xdr:nvSpPr>
        <xdr:cNvPr id="651" name="楕円 650"/>
        <xdr:cNvSpPr/>
      </xdr:nvSpPr>
      <xdr:spPr>
        <a:xfrm>
          <a:off x="15430500" y="13208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99723</xdr:rowOff>
    </xdr:from>
    <xdr:ext cx="534377" cy="259045"/>
    <xdr:sp macro="" textlink="">
      <xdr:nvSpPr>
        <xdr:cNvPr id="652" name="テキスト ボックス 651"/>
        <xdr:cNvSpPr txBox="1"/>
      </xdr:nvSpPr>
      <xdr:spPr>
        <a:xfrm>
          <a:off x="15214111" y="13301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41025</xdr:rowOff>
    </xdr:from>
    <xdr:to>
      <xdr:col>76</xdr:col>
      <xdr:colOff>165100</xdr:colOff>
      <xdr:row>77</xdr:row>
      <xdr:rowOff>142625</xdr:rowOff>
    </xdr:to>
    <xdr:sp macro="" textlink="">
      <xdr:nvSpPr>
        <xdr:cNvPr id="653" name="楕円 652"/>
        <xdr:cNvSpPr/>
      </xdr:nvSpPr>
      <xdr:spPr>
        <a:xfrm>
          <a:off x="14541500" y="1324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133752</xdr:rowOff>
    </xdr:from>
    <xdr:ext cx="534377" cy="259045"/>
    <xdr:sp macro="" textlink="">
      <xdr:nvSpPr>
        <xdr:cNvPr id="654" name="テキスト ボックス 653"/>
        <xdr:cNvSpPr txBox="1"/>
      </xdr:nvSpPr>
      <xdr:spPr>
        <a:xfrm>
          <a:off x="14325111" y="13335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20647</xdr:rowOff>
    </xdr:from>
    <xdr:to>
      <xdr:col>72</xdr:col>
      <xdr:colOff>38100</xdr:colOff>
      <xdr:row>77</xdr:row>
      <xdr:rowOff>122247</xdr:rowOff>
    </xdr:to>
    <xdr:sp macro="" textlink="">
      <xdr:nvSpPr>
        <xdr:cNvPr id="655" name="楕円 654"/>
        <xdr:cNvSpPr/>
      </xdr:nvSpPr>
      <xdr:spPr>
        <a:xfrm>
          <a:off x="13652500" y="1322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113374</xdr:rowOff>
    </xdr:from>
    <xdr:ext cx="534377" cy="259045"/>
    <xdr:sp macro="" textlink="">
      <xdr:nvSpPr>
        <xdr:cNvPr id="656" name="テキスト ボックス 655"/>
        <xdr:cNvSpPr txBox="1"/>
      </xdr:nvSpPr>
      <xdr:spPr>
        <a:xfrm>
          <a:off x="13436111" y="13315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56536</xdr:rowOff>
    </xdr:from>
    <xdr:to>
      <xdr:col>67</xdr:col>
      <xdr:colOff>101600</xdr:colOff>
      <xdr:row>76</xdr:row>
      <xdr:rowOff>158136</xdr:rowOff>
    </xdr:to>
    <xdr:sp macro="" textlink="">
      <xdr:nvSpPr>
        <xdr:cNvPr id="657" name="楕円 656"/>
        <xdr:cNvSpPr/>
      </xdr:nvSpPr>
      <xdr:spPr>
        <a:xfrm>
          <a:off x="12763500" y="1308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149263</xdr:rowOff>
    </xdr:from>
    <xdr:ext cx="534377" cy="259045"/>
    <xdr:sp macro="" textlink="">
      <xdr:nvSpPr>
        <xdr:cNvPr id="658" name="テキスト ボックス 657"/>
        <xdr:cNvSpPr txBox="1"/>
      </xdr:nvSpPr>
      <xdr:spPr>
        <a:xfrm>
          <a:off x="12547111" y="1317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9" name="直線コネクタ 66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0" name="テキスト ボックス 66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1" name="直線コネクタ 67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2" name="テキスト ボックス 671"/>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3" name="直線コネクタ 67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4" name="テキスト ボックス 673"/>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5" name="直線コネクタ 67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6" name="テキスト ボックス 675"/>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8" name="テキスト ボックス 67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86620</xdr:rowOff>
    </xdr:from>
    <xdr:to>
      <xdr:col>85</xdr:col>
      <xdr:colOff>126364</xdr:colOff>
      <xdr:row>98</xdr:row>
      <xdr:rowOff>120543</xdr:rowOff>
    </xdr:to>
    <xdr:cxnSp macro="">
      <xdr:nvCxnSpPr>
        <xdr:cNvPr id="680" name="直線コネクタ 679"/>
        <xdr:cNvCxnSpPr/>
      </xdr:nvCxnSpPr>
      <xdr:spPr>
        <a:xfrm flipV="1">
          <a:off x="16317595" y="15517120"/>
          <a:ext cx="1269" cy="1405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124370</xdr:rowOff>
    </xdr:from>
    <xdr:ext cx="378565" cy="259045"/>
    <xdr:sp macro="" textlink="">
      <xdr:nvSpPr>
        <xdr:cNvPr id="681" name="積立金最小値テキスト"/>
        <xdr:cNvSpPr txBox="1"/>
      </xdr:nvSpPr>
      <xdr:spPr>
        <a:xfrm>
          <a:off x="16370300" y="169264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120543</xdr:rowOff>
    </xdr:from>
    <xdr:to>
      <xdr:col>86</xdr:col>
      <xdr:colOff>25400</xdr:colOff>
      <xdr:row>98</xdr:row>
      <xdr:rowOff>120543</xdr:rowOff>
    </xdr:to>
    <xdr:cxnSp macro="">
      <xdr:nvCxnSpPr>
        <xdr:cNvPr id="682" name="直線コネクタ 681"/>
        <xdr:cNvCxnSpPr/>
      </xdr:nvCxnSpPr>
      <xdr:spPr>
        <a:xfrm>
          <a:off x="16230600" y="16922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33297</xdr:rowOff>
    </xdr:from>
    <xdr:ext cx="534377" cy="259045"/>
    <xdr:sp macro="" textlink="">
      <xdr:nvSpPr>
        <xdr:cNvPr id="683" name="積立金最大値テキスト"/>
        <xdr:cNvSpPr txBox="1"/>
      </xdr:nvSpPr>
      <xdr:spPr>
        <a:xfrm>
          <a:off x="16370300" y="15292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86620</xdr:rowOff>
    </xdr:from>
    <xdr:to>
      <xdr:col>86</xdr:col>
      <xdr:colOff>25400</xdr:colOff>
      <xdr:row>90</xdr:row>
      <xdr:rowOff>86620</xdr:rowOff>
    </xdr:to>
    <xdr:cxnSp macro="">
      <xdr:nvCxnSpPr>
        <xdr:cNvPr id="684" name="直線コネクタ 683"/>
        <xdr:cNvCxnSpPr/>
      </xdr:nvCxnSpPr>
      <xdr:spPr>
        <a:xfrm>
          <a:off x="16230600" y="15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38088</xdr:rowOff>
    </xdr:from>
    <xdr:to>
      <xdr:col>85</xdr:col>
      <xdr:colOff>127000</xdr:colOff>
      <xdr:row>97</xdr:row>
      <xdr:rowOff>104564</xdr:rowOff>
    </xdr:to>
    <xdr:cxnSp macro="">
      <xdr:nvCxnSpPr>
        <xdr:cNvPr id="685" name="直線コネクタ 684"/>
        <xdr:cNvCxnSpPr/>
      </xdr:nvCxnSpPr>
      <xdr:spPr>
        <a:xfrm flipV="1">
          <a:off x="15481300" y="16668738"/>
          <a:ext cx="838200" cy="66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168791</xdr:rowOff>
    </xdr:from>
    <xdr:ext cx="534377" cy="259045"/>
    <xdr:sp macro="" textlink="">
      <xdr:nvSpPr>
        <xdr:cNvPr id="686" name="積立金平均値テキスト"/>
        <xdr:cNvSpPr txBox="1"/>
      </xdr:nvSpPr>
      <xdr:spPr>
        <a:xfrm>
          <a:off x="16370300" y="164565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145914</xdr:rowOff>
    </xdr:from>
    <xdr:to>
      <xdr:col>85</xdr:col>
      <xdr:colOff>177800</xdr:colOff>
      <xdr:row>97</xdr:row>
      <xdr:rowOff>76064</xdr:rowOff>
    </xdr:to>
    <xdr:sp macro="" textlink="">
      <xdr:nvSpPr>
        <xdr:cNvPr id="687" name="フローチャート: 判断 686"/>
        <xdr:cNvSpPr/>
      </xdr:nvSpPr>
      <xdr:spPr>
        <a:xfrm>
          <a:off x="16268700" y="1660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104564</xdr:rowOff>
    </xdr:from>
    <xdr:to>
      <xdr:col>81</xdr:col>
      <xdr:colOff>50800</xdr:colOff>
      <xdr:row>98</xdr:row>
      <xdr:rowOff>82139</xdr:rowOff>
    </xdr:to>
    <xdr:cxnSp macro="">
      <xdr:nvCxnSpPr>
        <xdr:cNvPr id="688" name="直線コネクタ 687"/>
        <xdr:cNvCxnSpPr/>
      </xdr:nvCxnSpPr>
      <xdr:spPr>
        <a:xfrm flipV="1">
          <a:off x="14592300" y="16735214"/>
          <a:ext cx="889000" cy="149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141363</xdr:rowOff>
    </xdr:from>
    <xdr:to>
      <xdr:col>81</xdr:col>
      <xdr:colOff>101600</xdr:colOff>
      <xdr:row>97</xdr:row>
      <xdr:rowOff>71513</xdr:rowOff>
    </xdr:to>
    <xdr:sp macro="" textlink="">
      <xdr:nvSpPr>
        <xdr:cNvPr id="689" name="フローチャート: 判断 688"/>
        <xdr:cNvSpPr/>
      </xdr:nvSpPr>
      <xdr:spPr>
        <a:xfrm>
          <a:off x="15430500" y="1660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88040</xdr:rowOff>
    </xdr:from>
    <xdr:ext cx="534377" cy="259045"/>
    <xdr:sp macro="" textlink="">
      <xdr:nvSpPr>
        <xdr:cNvPr id="690" name="テキスト ボックス 689"/>
        <xdr:cNvSpPr txBox="1"/>
      </xdr:nvSpPr>
      <xdr:spPr>
        <a:xfrm>
          <a:off x="15214111" y="1637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6747</xdr:rowOff>
    </xdr:from>
    <xdr:to>
      <xdr:col>76</xdr:col>
      <xdr:colOff>114300</xdr:colOff>
      <xdr:row>98</xdr:row>
      <xdr:rowOff>82139</xdr:rowOff>
    </xdr:to>
    <xdr:cxnSp macro="">
      <xdr:nvCxnSpPr>
        <xdr:cNvPr id="691" name="直線コネクタ 690"/>
        <xdr:cNvCxnSpPr/>
      </xdr:nvCxnSpPr>
      <xdr:spPr>
        <a:xfrm>
          <a:off x="13703300" y="16808847"/>
          <a:ext cx="889000" cy="75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86775</xdr:rowOff>
    </xdr:from>
    <xdr:to>
      <xdr:col>76</xdr:col>
      <xdr:colOff>165100</xdr:colOff>
      <xdr:row>98</xdr:row>
      <xdr:rowOff>16925</xdr:rowOff>
    </xdr:to>
    <xdr:sp macro="" textlink="">
      <xdr:nvSpPr>
        <xdr:cNvPr id="692" name="フローチャート: 判断 691"/>
        <xdr:cNvSpPr/>
      </xdr:nvSpPr>
      <xdr:spPr>
        <a:xfrm>
          <a:off x="14541500" y="167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33452</xdr:rowOff>
    </xdr:from>
    <xdr:ext cx="469744" cy="259045"/>
    <xdr:sp macro="" textlink="">
      <xdr:nvSpPr>
        <xdr:cNvPr id="693" name="テキスト ボックス 692"/>
        <xdr:cNvSpPr txBox="1"/>
      </xdr:nvSpPr>
      <xdr:spPr>
        <a:xfrm>
          <a:off x="14357428" y="16492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6747</xdr:rowOff>
    </xdr:from>
    <xdr:to>
      <xdr:col>71</xdr:col>
      <xdr:colOff>177800</xdr:colOff>
      <xdr:row>98</xdr:row>
      <xdr:rowOff>51529</xdr:rowOff>
    </xdr:to>
    <xdr:cxnSp macro="">
      <xdr:nvCxnSpPr>
        <xdr:cNvPr id="694" name="直線コネクタ 693"/>
        <xdr:cNvCxnSpPr/>
      </xdr:nvCxnSpPr>
      <xdr:spPr>
        <a:xfrm flipV="1">
          <a:off x="12814300" y="16808847"/>
          <a:ext cx="889000" cy="44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121636</xdr:rowOff>
    </xdr:from>
    <xdr:to>
      <xdr:col>72</xdr:col>
      <xdr:colOff>38100</xdr:colOff>
      <xdr:row>98</xdr:row>
      <xdr:rowOff>51786</xdr:rowOff>
    </xdr:to>
    <xdr:sp macro="" textlink="">
      <xdr:nvSpPr>
        <xdr:cNvPr id="695" name="フローチャート: 判断 694"/>
        <xdr:cNvSpPr/>
      </xdr:nvSpPr>
      <xdr:spPr>
        <a:xfrm>
          <a:off x="13652500" y="167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68313</xdr:rowOff>
    </xdr:from>
    <xdr:ext cx="469744" cy="259045"/>
    <xdr:sp macro="" textlink="">
      <xdr:nvSpPr>
        <xdr:cNvPr id="696" name="テキスト ボックス 695"/>
        <xdr:cNvSpPr txBox="1"/>
      </xdr:nvSpPr>
      <xdr:spPr>
        <a:xfrm>
          <a:off x="13468428" y="1652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125157</xdr:rowOff>
    </xdr:from>
    <xdr:to>
      <xdr:col>67</xdr:col>
      <xdr:colOff>101600</xdr:colOff>
      <xdr:row>98</xdr:row>
      <xdr:rowOff>55307</xdr:rowOff>
    </xdr:to>
    <xdr:sp macro="" textlink="">
      <xdr:nvSpPr>
        <xdr:cNvPr id="697" name="フローチャート: 判断 696"/>
        <xdr:cNvSpPr/>
      </xdr:nvSpPr>
      <xdr:spPr>
        <a:xfrm>
          <a:off x="12763500" y="16755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71834</xdr:rowOff>
    </xdr:from>
    <xdr:ext cx="469744" cy="259045"/>
    <xdr:sp macro="" textlink="">
      <xdr:nvSpPr>
        <xdr:cNvPr id="698" name="テキスト ボックス 697"/>
        <xdr:cNvSpPr txBox="1"/>
      </xdr:nvSpPr>
      <xdr:spPr>
        <a:xfrm>
          <a:off x="12579428" y="16531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158738</xdr:rowOff>
    </xdr:from>
    <xdr:to>
      <xdr:col>85</xdr:col>
      <xdr:colOff>177800</xdr:colOff>
      <xdr:row>97</xdr:row>
      <xdr:rowOff>88888</xdr:rowOff>
    </xdr:to>
    <xdr:sp macro="" textlink="">
      <xdr:nvSpPr>
        <xdr:cNvPr id="704" name="楕円 703"/>
        <xdr:cNvSpPr/>
      </xdr:nvSpPr>
      <xdr:spPr>
        <a:xfrm>
          <a:off x="16268700" y="1661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137165</xdr:rowOff>
    </xdr:from>
    <xdr:ext cx="534377" cy="259045"/>
    <xdr:sp macro="" textlink="">
      <xdr:nvSpPr>
        <xdr:cNvPr id="705" name="積立金該当値テキスト"/>
        <xdr:cNvSpPr txBox="1"/>
      </xdr:nvSpPr>
      <xdr:spPr>
        <a:xfrm>
          <a:off x="16370300" y="16596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53764</xdr:rowOff>
    </xdr:from>
    <xdr:to>
      <xdr:col>81</xdr:col>
      <xdr:colOff>101600</xdr:colOff>
      <xdr:row>97</xdr:row>
      <xdr:rowOff>155364</xdr:rowOff>
    </xdr:to>
    <xdr:sp macro="" textlink="">
      <xdr:nvSpPr>
        <xdr:cNvPr id="706" name="楕円 705"/>
        <xdr:cNvSpPr/>
      </xdr:nvSpPr>
      <xdr:spPr>
        <a:xfrm>
          <a:off x="15430500" y="1668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146491</xdr:rowOff>
    </xdr:from>
    <xdr:ext cx="469744" cy="259045"/>
    <xdr:sp macro="" textlink="">
      <xdr:nvSpPr>
        <xdr:cNvPr id="707" name="テキスト ボックス 706"/>
        <xdr:cNvSpPr txBox="1"/>
      </xdr:nvSpPr>
      <xdr:spPr>
        <a:xfrm>
          <a:off x="15246428" y="1677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31339</xdr:rowOff>
    </xdr:from>
    <xdr:to>
      <xdr:col>76</xdr:col>
      <xdr:colOff>165100</xdr:colOff>
      <xdr:row>98</xdr:row>
      <xdr:rowOff>132939</xdr:rowOff>
    </xdr:to>
    <xdr:sp macro="" textlink="">
      <xdr:nvSpPr>
        <xdr:cNvPr id="708" name="楕円 707"/>
        <xdr:cNvSpPr/>
      </xdr:nvSpPr>
      <xdr:spPr>
        <a:xfrm>
          <a:off x="14541500" y="1683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124066</xdr:rowOff>
    </xdr:from>
    <xdr:ext cx="469744" cy="259045"/>
    <xdr:sp macro="" textlink="">
      <xdr:nvSpPr>
        <xdr:cNvPr id="709" name="テキスト ボックス 708"/>
        <xdr:cNvSpPr txBox="1"/>
      </xdr:nvSpPr>
      <xdr:spPr>
        <a:xfrm>
          <a:off x="14357428" y="1692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127397</xdr:rowOff>
    </xdr:from>
    <xdr:to>
      <xdr:col>72</xdr:col>
      <xdr:colOff>38100</xdr:colOff>
      <xdr:row>98</xdr:row>
      <xdr:rowOff>57547</xdr:rowOff>
    </xdr:to>
    <xdr:sp macro="" textlink="">
      <xdr:nvSpPr>
        <xdr:cNvPr id="710" name="楕円 709"/>
        <xdr:cNvSpPr/>
      </xdr:nvSpPr>
      <xdr:spPr>
        <a:xfrm>
          <a:off x="13652500" y="1675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48674</xdr:rowOff>
    </xdr:from>
    <xdr:ext cx="469744" cy="259045"/>
    <xdr:sp macro="" textlink="">
      <xdr:nvSpPr>
        <xdr:cNvPr id="711" name="テキスト ボックス 710"/>
        <xdr:cNvSpPr txBox="1"/>
      </xdr:nvSpPr>
      <xdr:spPr>
        <a:xfrm>
          <a:off x="13468428" y="16850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729</xdr:rowOff>
    </xdr:from>
    <xdr:to>
      <xdr:col>67</xdr:col>
      <xdr:colOff>101600</xdr:colOff>
      <xdr:row>98</xdr:row>
      <xdr:rowOff>102329</xdr:rowOff>
    </xdr:to>
    <xdr:sp macro="" textlink="">
      <xdr:nvSpPr>
        <xdr:cNvPr id="712" name="楕円 711"/>
        <xdr:cNvSpPr/>
      </xdr:nvSpPr>
      <xdr:spPr>
        <a:xfrm>
          <a:off x="12763500" y="16802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93456</xdr:rowOff>
    </xdr:from>
    <xdr:ext cx="469744" cy="259045"/>
    <xdr:sp macro="" textlink="">
      <xdr:nvSpPr>
        <xdr:cNvPr id="713" name="テキスト ボックス 712"/>
        <xdr:cNvSpPr txBox="1"/>
      </xdr:nvSpPr>
      <xdr:spPr>
        <a:xfrm>
          <a:off x="12579428" y="16895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4" name="直線コネクタ 72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5" name="テキスト ボックス 72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6" name="直線コネクタ 72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7" name="テキスト ボックス 72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8" name="直線コネクタ 72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9" name="テキスト ボックス 72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0" name="直線コネクタ 72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1" name="テキスト ボックス 73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2" name="直線コネクタ 73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3" name="テキスト ボックス 732"/>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121031</xdr:rowOff>
    </xdr:from>
    <xdr:to>
      <xdr:col>116</xdr:col>
      <xdr:colOff>62864</xdr:colOff>
      <xdr:row>39</xdr:row>
      <xdr:rowOff>44450</xdr:rowOff>
    </xdr:to>
    <xdr:cxnSp macro="">
      <xdr:nvCxnSpPr>
        <xdr:cNvPr id="737" name="直線コネクタ 736"/>
        <xdr:cNvCxnSpPr/>
      </xdr:nvCxnSpPr>
      <xdr:spPr>
        <a:xfrm flipV="1">
          <a:off x="22159595" y="5264531"/>
          <a:ext cx="1269" cy="1466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9" name="直線コネクタ 73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67708</xdr:rowOff>
    </xdr:from>
    <xdr:ext cx="469744" cy="259045"/>
    <xdr:sp macro="" textlink="">
      <xdr:nvSpPr>
        <xdr:cNvPr id="740" name="投資及び出資金最大値テキスト"/>
        <xdr:cNvSpPr txBox="1"/>
      </xdr:nvSpPr>
      <xdr:spPr>
        <a:xfrm>
          <a:off x="22212300" y="503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121031</xdr:rowOff>
    </xdr:from>
    <xdr:to>
      <xdr:col>116</xdr:col>
      <xdr:colOff>152400</xdr:colOff>
      <xdr:row>30</xdr:row>
      <xdr:rowOff>121031</xdr:rowOff>
    </xdr:to>
    <xdr:cxnSp macro="">
      <xdr:nvCxnSpPr>
        <xdr:cNvPr id="741" name="直線コネクタ 740"/>
        <xdr:cNvCxnSpPr/>
      </xdr:nvCxnSpPr>
      <xdr:spPr>
        <a:xfrm>
          <a:off x="22072600" y="526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33</xdr:row>
      <xdr:rowOff>131509</xdr:rowOff>
    </xdr:from>
    <xdr:to>
      <xdr:col>116</xdr:col>
      <xdr:colOff>63500</xdr:colOff>
      <xdr:row>34</xdr:row>
      <xdr:rowOff>134176</xdr:rowOff>
    </xdr:to>
    <xdr:cxnSp macro="">
      <xdr:nvCxnSpPr>
        <xdr:cNvPr id="742" name="直線コネクタ 741"/>
        <xdr:cNvCxnSpPr/>
      </xdr:nvCxnSpPr>
      <xdr:spPr>
        <a:xfrm>
          <a:off x="21323300" y="5789359"/>
          <a:ext cx="838200" cy="174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117810</xdr:rowOff>
    </xdr:from>
    <xdr:ext cx="469744" cy="259045"/>
    <xdr:sp macro="" textlink="">
      <xdr:nvSpPr>
        <xdr:cNvPr id="743" name="投資及び出資金平均値テキスト"/>
        <xdr:cNvSpPr txBox="1"/>
      </xdr:nvSpPr>
      <xdr:spPr>
        <a:xfrm>
          <a:off x="22212300" y="62900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139383</xdr:rowOff>
    </xdr:from>
    <xdr:to>
      <xdr:col>116</xdr:col>
      <xdr:colOff>114300</xdr:colOff>
      <xdr:row>37</xdr:row>
      <xdr:rowOff>69533</xdr:rowOff>
    </xdr:to>
    <xdr:sp macro="" textlink="">
      <xdr:nvSpPr>
        <xdr:cNvPr id="744" name="フローチャート: 判断 743"/>
        <xdr:cNvSpPr/>
      </xdr:nvSpPr>
      <xdr:spPr>
        <a:xfrm>
          <a:off x="22110700" y="6311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32</xdr:row>
      <xdr:rowOff>127127</xdr:rowOff>
    </xdr:from>
    <xdr:to>
      <xdr:col>111</xdr:col>
      <xdr:colOff>177800</xdr:colOff>
      <xdr:row>33</xdr:row>
      <xdr:rowOff>131509</xdr:rowOff>
    </xdr:to>
    <xdr:cxnSp macro="">
      <xdr:nvCxnSpPr>
        <xdr:cNvPr id="745" name="直線コネクタ 744"/>
        <xdr:cNvCxnSpPr/>
      </xdr:nvCxnSpPr>
      <xdr:spPr>
        <a:xfrm>
          <a:off x="20434300" y="5613527"/>
          <a:ext cx="889000" cy="175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141859</xdr:rowOff>
    </xdr:from>
    <xdr:to>
      <xdr:col>112</xdr:col>
      <xdr:colOff>38100</xdr:colOff>
      <xdr:row>37</xdr:row>
      <xdr:rowOff>72009</xdr:rowOff>
    </xdr:to>
    <xdr:sp macro="" textlink="">
      <xdr:nvSpPr>
        <xdr:cNvPr id="746" name="フローチャート: 判断 745"/>
        <xdr:cNvSpPr/>
      </xdr:nvSpPr>
      <xdr:spPr>
        <a:xfrm>
          <a:off x="21272500" y="6314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63136</xdr:rowOff>
    </xdr:from>
    <xdr:ext cx="469744" cy="259045"/>
    <xdr:sp macro="" textlink="">
      <xdr:nvSpPr>
        <xdr:cNvPr id="747" name="テキスト ボックス 746"/>
        <xdr:cNvSpPr txBox="1"/>
      </xdr:nvSpPr>
      <xdr:spPr>
        <a:xfrm>
          <a:off x="21088428" y="6406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32</xdr:row>
      <xdr:rowOff>127127</xdr:rowOff>
    </xdr:from>
    <xdr:to>
      <xdr:col>107</xdr:col>
      <xdr:colOff>50800</xdr:colOff>
      <xdr:row>39</xdr:row>
      <xdr:rowOff>44450</xdr:rowOff>
    </xdr:to>
    <xdr:cxnSp macro="">
      <xdr:nvCxnSpPr>
        <xdr:cNvPr id="748" name="直線コネクタ 747"/>
        <xdr:cNvCxnSpPr/>
      </xdr:nvCxnSpPr>
      <xdr:spPr>
        <a:xfrm flipV="1">
          <a:off x="19545300" y="5613527"/>
          <a:ext cx="889000" cy="1117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142430</xdr:rowOff>
    </xdr:from>
    <xdr:to>
      <xdr:col>107</xdr:col>
      <xdr:colOff>101600</xdr:colOff>
      <xdr:row>37</xdr:row>
      <xdr:rowOff>72580</xdr:rowOff>
    </xdr:to>
    <xdr:sp macro="" textlink="">
      <xdr:nvSpPr>
        <xdr:cNvPr id="749" name="フローチャート: 判断 748"/>
        <xdr:cNvSpPr/>
      </xdr:nvSpPr>
      <xdr:spPr>
        <a:xfrm>
          <a:off x="20383500" y="631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63707</xdr:rowOff>
    </xdr:from>
    <xdr:ext cx="469744" cy="259045"/>
    <xdr:sp macro="" textlink="">
      <xdr:nvSpPr>
        <xdr:cNvPr id="750" name="テキスト ボックス 749"/>
        <xdr:cNvSpPr txBox="1"/>
      </xdr:nvSpPr>
      <xdr:spPr>
        <a:xfrm>
          <a:off x="20199428" y="640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1" name="直線コネクタ 75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117284</xdr:rowOff>
    </xdr:from>
    <xdr:to>
      <xdr:col>102</xdr:col>
      <xdr:colOff>165100</xdr:colOff>
      <xdr:row>37</xdr:row>
      <xdr:rowOff>47434</xdr:rowOff>
    </xdr:to>
    <xdr:sp macro="" textlink="">
      <xdr:nvSpPr>
        <xdr:cNvPr id="752" name="フローチャート: 判断 751"/>
        <xdr:cNvSpPr/>
      </xdr:nvSpPr>
      <xdr:spPr>
        <a:xfrm>
          <a:off x="19494500" y="628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63961</xdr:rowOff>
    </xdr:from>
    <xdr:ext cx="469744" cy="259045"/>
    <xdr:sp macro="" textlink="">
      <xdr:nvSpPr>
        <xdr:cNvPr id="753" name="テキスト ボックス 752"/>
        <xdr:cNvSpPr txBox="1"/>
      </xdr:nvSpPr>
      <xdr:spPr>
        <a:xfrm>
          <a:off x="19310428" y="606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111570</xdr:rowOff>
    </xdr:from>
    <xdr:to>
      <xdr:col>98</xdr:col>
      <xdr:colOff>38100</xdr:colOff>
      <xdr:row>37</xdr:row>
      <xdr:rowOff>41720</xdr:rowOff>
    </xdr:to>
    <xdr:sp macro="" textlink="">
      <xdr:nvSpPr>
        <xdr:cNvPr id="754" name="フローチャート: 判断 753"/>
        <xdr:cNvSpPr/>
      </xdr:nvSpPr>
      <xdr:spPr>
        <a:xfrm>
          <a:off x="18605500" y="6283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58247</xdr:rowOff>
    </xdr:from>
    <xdr:ext cx="469744" cy="259045"/>
    <xdr:sp macro="" textlink="">
      <xdr:nvSpPr>
        <xdr:cNvPr id="755" name="テキスト ボックス 754"/>
        <xdr:cNvSpPr txBox="1"/>
      </xdr:nvSpPr>
      <xdr:spPr>
        <a:xfrm>
          <a:off x="18421428" y="605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83376</xdr:rowOff>
    </xdr:from>
    <xdr:to>
      <xdr:col>116</xdr:col>
      <xdr:colOff>114300</xdr:colOff>
      <xdr:row>35</xdr:row>
      <xdr:rowOff>13526</xdr:rowOff>
    </xdr:to>
    <xdr:sp macro="" textlink="">
      <xdr:nvSpPr>
        <xdr:cNvPr id="761" name="楕円 760"/>
        <xdr:cNvSpPr/>
      </xdr:nvSpPr>
      <xdr:spPr>
        <a:xfrm>
          <a:off x="22110700" y="591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106253</xdr:rowOff>
    </xdr:from>
    <xdr:ext cx="469744" cy="259045"/>
    <xdr:sp macro="" textlink="">
      <xdr:nvSpPr>
        <xdr:cNvPr id="762" name="投資及び出資金該当値テキスト"/>
        <xdr:cNvSpPr txBox="1"/>
      </xdr:nvSpPr>
      <xdr:spPr>
        <a:xfrm>
          <a:off x="22212300" y="576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80709</xdr:rowOff>
    </xdr:from>
    <xdr:to>
      <xdr:col>112</xdr:col>
      <xdr:colOff>38100</xdr:colOff>
      <xdr:row>34</xdr:row>
      <xdr:rowOff>10859</xdr:rowOff>
    </xdr:to>
    <xdr:sp macro="" textlink="">
      <xdr:nvSpPr>
        <xdr:cNvPr id="763" name="楕円 762"/>
        <xdr:cNvSpPr/>
      </xdr:nvSpPr>
      <xdr:spPr>
        <a:xfrm>
          <a:off x="21272500" y="5738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32</xdr:row>
      <xdr:rowOff>27386</xdr:rowOff>
    </xdr:from>
    <xdr:ext cx="469744" cy="259045"/>
    <xdr:sp macro="" textlink="">
      <xdr:nvSpPr>
        <xdr:cNvPr id="764" name="テキスト ボックス 763"/>
        <xdr:cNvSpPr txBox="1"/>
      </xdr:nvSpPr>
      <xdr:spPr>
        <a:xfrm>
          <a:off x="21088428" y="5513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32</xdr:row>
      <xdr:rowOff>76327</xdr:rowOff>
    </xdr:from>
    <xdr:to>
      <xdr:col>107</xdr:col>
      <xdr:colOff>101600</xdr:colOff>
      <xdr:row>33</xdr:row>
      <xdr:rowOff>6477</xdr:rowOff>
    </xdr:to>
    <xdr:sp macro="" textlink="">
      <xdr:nvSpPr>
        <xdr:cNvPr id="765" name="楕円 764"/>
        <xdr:cNvSpPr/>
      </xdr:nvSpPr>
      <xdr:spPr>
        <a:xfrm>
          <a:off x="20383500" y="5562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31</xdr:row>
      <xdr:rowOff>23004</xdr:rowOff>
    </xdr:from>
    <xdr:ext cx="469744" cy="259045"/>
    <xdr:sp macro="" textlink="">
      <xdr:nvSpPr>
        <xdr:cNvPr id="766" name="テキスト ボックス 765"/>
        <xdr:cNvSpPr txBox="1"/>
      </xdr:nvSpPr>
      <xdr:spPr>
        <a:xfrm>
          <a:off x="20199428" y="5337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7" name="楕円 76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8" name="テキスト ボックス 767"/>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9" name="楕円 76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0" name="テキスト ボックス 769"/>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1" name="直線コネクタ 78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2" name="テキスト ボックス 78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3" name="直線コネクタ 78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4" name="テキスト ボックス 78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6" name="テキスト ボックス 78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7" name="直線コネクタ 78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8" name="テキスト ボックス 78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9" name="直線コネクタ 78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0" name="テキスト ボックス 78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2" name="テキスト ボックス 79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121393</xdr:rowOff>
    </xdr:from>
    <xdr:to>
      <xdr:col>116</xdr:col>
      <xdr:colOff>62864</xdr:colOff>
      <xdr:row>59</xdr:row>
      <xdr:rowOff>43612</xdr:rowOff>
    </xdr:to>
    <xdr:cxnSp macro="">
      <xdr:nvCxnSpPr>
        <xdr:cNvPr id="794" name="直線コネクタ 793"/>
        <xdr:cNvCxnSpPr/>
      </xdr:nvCxnSpPr>
      <xdr:spPr>
        <a:xfrm flipV="1">
          <a:off x="22159595" y="8693893"/>
          <a:ext cx="1269" cy="1465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47439</xdr:rowOff>
    </xdr:from>
    <xdr:ext cx="313932" cy="259045"/>
    <xdr:sp macro="" textlink="">
      <xdr:nvSpPr>
        <xdr:cNvPr id="795" name="貸付金最小値テキスト"/>
        <xdr:cNvSpPr txBox="1"/>
      </xdr:nvSpPr>
      <xdr:spPr>
        <a:xfrm>
          <a:off x="22212300" y="101629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43612</xdr:rowOff>
    </xdr:from>
    <xdr:to>
      <xdr:col>116</xdr:col>
      <xdr:colOff>152400</xdr:colOff>
      <xdr:row>59</xdr:row>
      <xdr:rowOff>43612</xdr:rowOff>
    </xdr:to>
    <xdr:cxnSp macro="">
      <xdr:nvCxnSpPr>
        <xdr:cNvPr id="796" name="直線コネクタ 795"/>
        <xdr:cNvCxnSpPr/>
      </xdr:nvCxnSpPr>
      <xdr:spPr>
        <a:xfrm>
          <a:off x="22072600" y="10159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68070</xdr:rowOff>
    </xdr:from>
    <xdr:ext cx="534377" cy="259045"/>
    <xdr:sp macro="" textlink="">
      <xdr:nvSpPr>
        <xdr:cNvPr id="797" name="貸付金最大値テキスト"/>
        <xdr:cNvSpPr txBox="1"/>
      </xdr:nvSpPr>
      <xdr:spPr>
        <a:xfrm>
          <a:off x="22212300" y="846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121393</xdr:rowOff>
    </xdr:from>
    <xdr:to>
      <xdr:col>116</xdr:col>
      <xdr:colOff>152400</xdr:colOff>
      <xdr:row>50</xdr:row>
      <xdr:rowOff>121393</xdr:rowOff>
    </xdr:to>
    <xdr:cxnSp macro="">
      <xdr:nvCxnSpPr>
        <xdr:cNvPr id="798" name="直線コネクタ 797"/>
        <xdr:cNvCxnSpPr/>
      </xdr:nvCxnSpPr>
      <xdr:spPr>
        <a:xfrm>
          <a:off x="22072600" y="8693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40183</xdr:rowOff>
    </xdr:from>
    <xdr:to>
      <xdr:col>116</xdr:col>
      <xdr:colOff>63500</xdr:colOff>
      <xdr:row>59</xdr:row>
      <xdr:rowOff>40336</xdr:rowOff>
    </xdr:to>
    <xdr:cxnSp macro="">
      <xdr:nvCxnSpPr>
        <xdr:cNvPr id="799" name="直線コネクタ 798"/>
        <xdr:cNvCxnSpPr/>
      </xdr:nvCxnSpPr>
      <xdr:spPr>
        <a:xfrm>
          <a:off x="21323300" y="10155733"/>
          <a:ext cx="8382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44645</xdr:rowOff>
    </xdr:from>
    <xdr:ext cx="469744" cy="259045"/>
    <xdr:sp macro="" textlink="">
      <xdr:nvSpPr>
        <xdr:cNvPr id="800" name="貸付金平均値テキスト"/>
        <xdr:cNvSpPr txBox="1"/>
      </xdr:nvSpPr>
      <xdr:spPr>
        <a:xfrm>
          <a:off x="22212300" y="98172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21768</xdr:rowOff>
    </xdr:from>
    <xdr:to>
      <xdr:col>116</xdr:col>
      <xdr:colOff>114300</xdr:colOff>
      <xdr:row>58</xdr:row>
      <xdr:rowOff>123368</xdr:rowOff>
    </xdr:to>
    <xdr:sp macro="" textlink="">
      <xdr:nvSpPr>
        <xdr:cNvPr id="801" name="フローチャート: 判断 800"/>
        <xdr:cNvSpPr/>
      </xdr:nvSpPr>
      <xdr:spPr>
        <a:xfrm>
          <a:off x="22110700" y="9965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39840</xdr:rowOff>
    </xdr:from>
    <xdr:to>
      <xdr:col>111</xdr:col>
      <xdr:colOff>177800</xdr:colOff>
      <xdr:row>59</xdr:row>
      <xdr:rowOff>40183</xdr:rowOff>
    </xdr:to>
    <xdr:cxnSp macro="">
      <xdr:nvCxnSpPr>
        <xdr:cNvPr id="802" name="直線コネクタ 801"/>
        <xdr:cNvCxnSpPr/>
      </xdr:nvCxnSpPr>
      <xdr:spPr>
        <a:xfrm>
          <a:off x="20434300" y="10155390"/>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9481</xdr:rowOff>
    </xdr:from>
    <xdr:to>
      <xdr:col>112</xdr:col>
      <xdr:colOff>38100</xdr:colOff>
      <xdr:row>58</xdr:row>
      <xdr:rowOff>111081</xdr:rowOff>
    </xdr:to>
    <xdr:sp macro="" textlink="">
      <xdr:nvSpPr>
        <xdr:cNvPr id="803" name="フローチャート: 判断 802"/>
        <xdr:cNvSpPr/>
      </xdr:nvSpPr>
      <xdr:spPr>
        <a:xfrm>
          <a:off x="21272500" y="995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127608</xdr:rowOff>
    </xdr:from>
    <xdr:ext cx="469744" cy="259045"/>
    <xdr:sp macro="" textlink="">
      <xdr:nvSpPr>
        <xdr:cNvPr id="804" name="テキスト ボックス 803"/>
        <xdr:cNvSpPr txBox="1"/>
      </xdr:nvSpPr>
      <xdr:spPr>
        <a:xfrm>
          <a:off x="21088428" y="9728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39840</xdr:rowOff>
    </xdr:from>
    <xdr:to>
      <xdr:col>107</xdr:col>
      <xdr:colOff>50800</xdr:colOff>
      <xdr:row>59</xdr:row>
      <xdr:rowOff>40259</xdr:rowOff>
    </xdr:to>
    <xdr:cxnSp macro="">
      <xdr:nvCxnSpPr>
        <xdr:cNvPr id="805" name="直線コネクタ 804"/>
        <xdr:cNvCxnSpPr/>
      </xdr:nvCxnSpPr>
      <xdr:spPr>
        <a:xfrm flipV="1">
          <a:off x="19545300" y="10155390"/>
          <a:ext cx="889000" cy="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160547</xdr:rowOff>
    </xdr:from>
    <xdr:to>
      <xdr:col>107</xdr:col>
      <xdr:colOff>101600</xdr:colOff>
      <xdr:row>58</xdr:row>
      <xdr:rowOff>90697</xdr:rowOff>
    </xdr:to>
    <xdr:sp macro="" textlink="">
      <xdr:nvSpPr>
        <xdr:cNvPr id="806" name="フローチャート: 判断 805"/>
        <xdr:cNvSpPr/>
      </xdr:nvSpPr>
      <xdr:spPr>
        <a:xfrm>
          <a:off x="20383500" y="993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107224</xdr:rowOff>
    </xdr:from>
    <xdr:ext cx="469744" cy="259045"/>
    <xdr:sp macro="" textlink="">
      <xdr:nvSpPr>
        <xdr:cNvPr id="807" name="テキスト ボックス 806"/>
        <xdr:cNvSpPr txBox="1"/>
      </xdr:nvSpPr>
      <xdr:spPr>
        <a:xfrm>
          <a:off x="20199428" y="9708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40202</xdr:rowOff>
    </xdr:from>
    <xdr:to>
      <xdr:col>102</xdr:col>
      <xdr:colOff>114300</xdr:colOff>
      <xdr:row>59</xdr:row>
      <xdr:rowOff>40259</xdr:rowOff>
    </xdr:to>
    <xdr:cxnSp macro="">
      <xdr:nvCxnSpPr>
        <xdr:cNvPr id="808" name="直線コネクタ 807"/>
        <xdr:cNvCxnSpPr/>
      </xdr:nvCxnSpPr>
      <xdr:spPr>
        <a:xfrm>
          <a:off x="18656300" y="10155752"/>
          <a:ext cx="8890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44285</xdr:rowOff>
    </xdr:from>
    <xdr:to>
      <xdr:col>102</xdr:col>
      <xdr:colOff>165100</xdr:colOff>
      <xdr:row>58</xdr:row>
      <xdr:rowOff>145885</xdr:rowOff>
    </xdr:to>
    <xdr:sp macro="" textlink="">
      <xdr:nvSpPr>
        <xdr:cNvPr id="809" name="フローチャート: 判断 808"/>
        <xdr:cNvSpPr/>
      </xdr:nvSpPr>
      <xdr:spPr>
        <a:xfrm>
          <a:off x="19494500" y="998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162412</xdr:rowOff>
    </xdr:from>
    <xdr:ext cx="469744" cy="259045"/>
    <xdr:sp macro="" textlink="">
      <xdr:nvSpPr>
        <xdr:cNvPr id="810" name="テキスト ボックス 809"/>
        <xdr:cNvSpPr txBox="1"/>
      </xdr:nvSpPr>
      <xdr:spPr>
        <a:xfrm>
          <a:off x="19310428" y="976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37560</xdr:rowOff>
    </xdr:from>
    <xdr:to>
      <xdr:col>98</xdr:col>
      <xdr:colOff>38100</xdr:colOff>
      <xdr:row>58</xdr:row>
      <xdr:rowOff>139160</xdr:rowOff>
    </xdr:to>
    <xdr:sp macro="" textlink="">
      <xdr:nvSpPr>
        <xdr:cNvPr id="811" name="フローチャート: 判断 810"/>
        <xdr:cNvSpPr/>
      </xdr:nvSpPr>
      <xdr:spPr>
        <a:xfrm>
          <a:off x="18605500" y="998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155687</xdr:rowOff>
    </xdr:from>
    <xdr:ext cx="469744" cy="259045"/>
    <xdr:sp macro="" textlink="">
      <xdr:nvSpPr>
        <xdr:cNvPr id="812" name="テキスト ボックス 811"/>
        <xdr:cNvSpPr txBox="1"/>
      </xdr:nvSpPr>
      <xdr:spPr>
        <a:xfrm>
          <a:off x="18421428" y="9756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160986</xdr:rowOff>
    </xdr:from>
    <xdr:to>
      <xdr:col>116</xdr:col>
      <xdr:colOff>114300</xdr:colOff>
      <xdr:row>59</xdr:row>
      <xdr:rowOff>91136</xdr:rowOff>
    </xdr:to>
    <xdr:sp macro="" textlink="">
      <xdr:nvSpPr>
        <xdr:cNvPr id="818" name="楕円 817"/>
        <xdr:cNvSpPr/>
      </xdr:nvSpPr>
      <xdr:spPr>
        <a:xfrm>
          <a:off x="22110700" y="1010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75913</xdr:rowOff>
    </xdr:from>
    <xdr:ext cx="378565" cy="259045"/>
    <xdr:sp macro="" textlink="">
      <xdr:nvSpPr>
        <xdr:cNvPr id="819" name="貸付金該当値テキスト"/>
        <xdr:cNvSpPr txBox="1"/>
      </xdr:nvSpPr>
      <xdr:spPr>
        <a:xfrm>
          <a:off x="22212300" y="100200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160833</xdr:rowOff>
    </xdr:from>
    <xdr:to>
      <xdr:col>112</xdr:col>
      <xdr:colOff>38100</xdr:colOff>
      <xdr:row>59</xdr:row>
      <xdr:rowOff>90983</xdr:rowOff>
    </xdr:to>
    <xdr:sp macro="" textlink="">
      <xdr:nvSpPr>
        <xdr:cNvPr id="820" name="楕円 819"/>
        <xdr:cNvSpPr/>
      </xdr:nvSpPr>
      <xdr:spPr>
        <a:xfrm>
          <a:off x="21272500" y="1010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82110</xdr:rowOff>
    </xdr:from>
    <xdr:ext cx="378565" cy="259045"/>
    <xdr:sp macro="" textlink="">
      <xdr:nvSpPr>
        <xdr:cNvPr id="821" name="テキスト ボックス 820"/>
        <xdr:cNvSpPr txBox="1"/>
      </xdr:nvSpPr>
      <xdr:spPr>
        <a:xfrm>
          <a:off x="21134017" y="10197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160490</xdr:rowOff>
    </xdr:from>
    <xdr:to>
      <xdr:col>107</xdr:col>
      <xdr:colOff>101600</xdr:colOff>
      <xdr:row>59</xdr:row>
      <xdr:rowOff>90640</xdr:rowOff>
    </xdr:to>
    <xdr:sp macro="" textlink="">
      <xdr:nvSpPr>
        <xdr:cNvPr id="822" name="楕円 821"/>
        <xdr:cNvSpPr/>
      </xdr:nvSpPr>
      <xdr:spPr>
        <a:xfrm>
          <a:off x="20383500" y="1010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81767</xdr:rowOff>
    </xdr:from>
    <xdr:ext cx="378565" cy="259045"/>
    <xdr:sp macro="" textlink="">
      <xdr:nvSpPr>
        <xdr:cNvPr id="823" name="テキスト ボックス 822"/>
        <xdr:cNvSpPr txBox="1"/>
      </xdr:nvSpPr>
      <xdr:spPr>
        <a:xfrm>
          <a:off x="20245017" y="10197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160909</xdr:rowOff>
    </xdr:from>
    <xdr:to>
      <xdr:col>102</xdr:col>
      <xdr:colOff>165100</xdr:colOff>
      <xdr:row>59</xdr:row>
      <xdr:rowOff>91059</xdr:rowOff>
    </xdr:to>
    <xdr:sp macro="" textlink="">
      <xdr:nvSpPr>
        <xdr:cNvPr id="824" name="楕円 823"/>
        <xdr:cNvSpPr/>
      </xdr:nvSpPr>
      <xdr:spPr>
        <a:xfrm>
          <a:off x="19494500" y="1010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82186</xdr:rowOff>
    </xdr:from>
    <xdr:ext cx="378565" cy="259045"/>
    <xdr:sp macro="" textlink="">
      <xdr:nvSpPr>
        <xdr:cNvPr id="825" name="テキスト ボックス 824"/>
        <xdr:cNvSpPr txBox="1"/>
      </xdr:nvSpPr>
      <xdr:spPr>
        <a:xfrm>
          <a:off x="19356017" y="10197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160852</xdr:rowOff>
    </xdr:from>
    <xdr:to>
      <xdr:col>98</xdr:col>
      <xdr:colOff>38100</xdr:colOff>
      <xdr:row>59</xdr:row>
      <xdr:rowOff>91002</xdr:rowOff>
    </xdr:to>
    <xdr:sp macro="" textlink="">
      <xdr:nvSpPr>
        <xdr:cNvPr id="826" name="楕円 825"/>
        <xdr:cNvSpPr/>
      </xdr:nvSpPr>
      <xdr:spPr>
        <a:xfrm>
          <a:off x="18605500" y="1010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82129</xdr:rowOff>
    </xdr:from>
    <xdr:ext cx="378565" cy="259045"/>
    <xdr:sp macro="" textlink="">
      <xdr:nvSpPr>
        <xdr:cNvPr id="827" name="テキスト ボックス 826"/>
        <xdr:cNvSpPr txBox="1"/>
      </xdr:nvSpPr>
      <xdr:spPr>
        <a:xfrm>
          <a:off x="18467017" y="101976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8" name="テキスト ボックス 837"/>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9" name="直線コネクタ 83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0" name="テキスト ボックス 83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1" name="直線コネクタ 84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2" name="テキスト ボックス 84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3" name="直線コネクタ 84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4" name="テキスト ボックス 84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5" name="直線コネクタ 84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6" name="テキスト ボックス 845"/>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7" name="直線コネクタ 84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8" name="テキスト ボックス 847"/>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0" name="テキスト ボックス 849"/>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70701</xdr:rowOff>
    </xdr:from>
    <xdr:to>
      <xdr:col>116</xdr:col>
      <xdr:colOff>62864</xdr:colOff>
      <xdr:row>78</xdr:row>
      <xdr:rowOff>97561</xdr:rowOff>
    </xdr:to>
    <xdr:cxnSp macro="">
      <xdr:nvCxnSpPr>
        <xdr:cNvPr id="852" name="直線コネクタ 851"/>
        <xdr:cNvCxnSpPr/>
      </xdr:nvCxnSpPr>
      <xdr:spPr>
        <a:xfrm flipV="1">
          <a:off x="22159595" y="12243651"/>
          <a:ext cx="1269" cy="1227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101388</xdr:rowOff>
    </xdr:from>
    <xdr:ext cx="534377" cy="259045"/>
    <xdr:sp macro="" textlink="">
      <xdr:nvSpPr>
        <xdr:cNvPr id="853" name="繰出金最小値テキスト"/>
        <xdr:cNvSpPr txBox="1"/>
      </xdr:nvSpPr>
      <xdr:spPr>
        <a:xfrm>
          <a:off x="22212300" y="13474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97561</xdr:rowOff>
    </xdr:from>
    <xdr:to>
      <xdr:col>116</xdr:col>
      <xdr:colOff>152400</xdr:colOff>
      <xdr:row>78</xdr:row>
      <xdr:rowOff>97561</xdr:rowOff>
    </xdr:to>
    <xdr:cxnSp macro="">
      <xdr:nvCxnSpPr>
        <xdr:cNvPr id="854" name="直線コネクタ 853"/>
        <xdr:cNvCxnSpPr/>
      </xdr:nvCxnSpPr>
      <xdr:spPr>
        <a:xfrm>
          <a:off x="22072600" y="13470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17378</xdr:rowOff>
    </xdr:from>
    <xdr:ext cx="534377" cy="259045"/>
    <xdr:sp macro="" textlink="">
      <xdr:nvSpPr>
        <xdr:cNvPr id="855" name="繰出金最大値テキスト"/>
        <xdr:cNvSpPr txBox="1"/>
      </xdr:nvSpPr>
      <xdr:spPr>
        <a:xfrm>
          <a:off x="22212300" y="1201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70701</xdr:rowOff>
    </xdr:from>
    <xdr:to>
      <xdr:col>116</xdr:col>
      <xdr:colOff>152400</xdr:colOff>
      <xdr:row>71</xdr:row>
      <xdr:rowOff>70701</xdr:rowOff>
    </xdr:to>
    <xdr:cxnSp macro="">
      <xdr:nvCxnSpPr>
        <xdr:cNvPr id="856" name="直線コネクタ 855"/>
        <xdr:cNvCxnSpPr/>
      </xdr:nvCxnSpPr>
      <xdr:spPr>
        <a:xfrm>
          <a:off x="22072600" y="12243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20065</xdr:rowOff>
    </xdr:from>
    <xdr:to>
      <xdr:col>116</xdr:col>
      <xdr:colOff>63500</xdr:colOff>
      <xdr:row>76</xdr:row>
      <xdr:rowOff>76988</xdr:rowOff>
    </xdr:to>
    <xdr:cxnSp macro="">
      <xdr:nvCxnSpPr>
        <xdr:cNvPr id="857" name="直線コネクタ 856"/>
        <xdr:cNvCxnSpPr/>
      </xdr:nvCxnSpPr>
      <xdr:spPr>
        <a:xfrm flipV="1">
          <a:off x="21323300" y="13050265"/>
          <a:ext cx="838200" cy="56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37482</xdr:rowOff>
    </xdr:from>
    <xdr:ext cx="534377" cy="259045"/>
    <xdr:sp macro="" textlink="">
      <xdr:nvSpPr>
        <xdr:cNvPr id="858" name="繰出金平均値テキスト"/>
        <xdr:cNvSpPr txBox="1"/>
      </xdr:nvSpPr>
      <xdr:spPr>
        <a:xfrm>
          <a:off x="22212300" y="127247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14605</xdr:rowOff>
    </xdr:from>
    <xdr:to>
      <xdr:col>116</xdr:col>
      <xdr:colOff>114300</xdr:colOff>
      <xdr:row>75</xdr:row>
      <xdr:rowOff>116205</xdr:rowOff>
    </xdr:to>
    <xdr:sp macro="" textlink="">
      <xdr:nvSpPr>
        <xdr:cNvPr id="859" name="フローチャート: 判断 858"/>
        <xdr:cNvSpPr/>
      </xdr:nvSpPr>
      <xdr:spPr>
        <a:xfrm>
          <a:off x="22110700" y="1287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73330</xdr:rowOff>
    </xdr:from>
    <xdr:to>
      <xdr:col>111</xdr:col>
      <xdr:colOff>177800</xdr:colOff>
      <xdr:row>76</xdr:row>
      <xdr:rowOff>76988</xdr:rowOff>
    </xdr:to>
    <xdr:cxnSp macro="">
      <xdr:nvCxnSpPr>
        <xdr:cNvPr id="860" name="直線コネクタ 859"/>
        <xdr:cNvCxnSpPr/>
      </xdr:nvCxnSpPr>
      <xdr:spPr>
        <a:xfrm>
          <a:off x="20434300" y="13103530"/>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47142</xdr:rowOff>
    </xdr:from>
    <xdr:to>
      <xdr:col>112</xdr:col>
      <xdr:colOff>38100</xdr:colOff>
      <xdr:row>75</xdr:row>
      <xdr:rowOff>148741</xdr:rowOff>
    </xdr:to>
    <xdr:sp macro="" textlink="">
      <xdr:nvSpPr>
        <xdr:cNvPr id="861" name="フローチャート: 判断 860"/>
        <xdr:cNvSpPr/>
      </xdr:nvSpPr>
      <xdr:spPr>
        <a:xfrm>
          <a:off x="21272500" y="1290589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165269</xdr:rowOff>
    </xdr:from>
    <xdr:ext cx="534377" cy="259045"/>
    <xdr:sp macro="" textlink="">
      <xdr:nvSpPr>
        <xdr:cNvPr id="862" name="テキスト ボックス 861"/>
        <xdr:cNvSpPr txBox="1"/>
      </xdr:nvSpPr>
      <xdr:spPr>
        <a:xfrm>
          <a:off x="21056111" y="12681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35344</xdr:rowOff>
    </xdr:from>
    <xdr:to>
      <xdr:col>107</xdr:col>
      <xdr:colOff>50800</xdr:colOff>
      <xdr:row>76</xdr:row>
      <xdr:rowOff>73330</xdr:rowOff>
    </xdr:to>
    <xdr:cxnSp macro="">
      <xdr:nvCxnSpPr>
        <xdr:cNvPr id="863" name="直線コネクタ 862"/>
        <xdr:cNvCxnSpPr/>
      </xdr:nvCxnSpPr>
      <xdr:spPr>
        <a:xfrm>
          <a:off x="19545300" y="12722644"/>
          <a:ext cx="889000" cy="38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63830</xdr:rowOff>
    </xdr:from>
    <xdr:to>
      <xdr:col>107</xdr:col>
      <xdr:colOff>101600</xdr:colOff>
      <xdr:row>75</xdr:row>
      <xdr:rowOff>165430</xdr:rowOff>
    </xdr:to>
    <xdr:sp macro="" textlink="">
      <xdr:nvSpPr>
        <xdr:cNvPr id="864" name="フローチャート: 判断 863"/>
        <xdr:cNvSpPr/>
      </xdr:nvSpPr>
      <xdr:spPr>
        <a:xfrm>
          <a:off x="20383500" y="129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10507</xdr:rowOff>
    </xdr:from>
    <xdr:ext cx="534377" cy="259045"/>
    <xdr:sp macro="" textlink="">
      <xdr:nvSpPr>
        <xdr:cNvPr id="865" name="テキスト ボックス 864"/>
        <xdr:cNvSpPr txBox="1"/>
      </xdr:nvSpPr>
      <xdr:spPr>
        <a:xfrm>
          <a:off x="20167111" y="12697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35344</xdr:rowOff>
    </xdr:from>
    <xdr:to>
      <xdr:col>102</xdr:col>
      <xdr:colOff>114300</xdr:colOff>
      <xdr:row>74</xdr:row>
      <xdr:rowOff>65291</xdr:rowOff>
    </xdr:to>
    <xdr:cxnSp macro="">
      <xdr:nvCxnSpPr>
        <xdr:cNvPr id="866" name="直線コネクタ 865"/>
        <xdr:cNvCxnSpPr/>
      </xdr:nvCxnSpPr>
      <xdr:spPr>
        <a:xfrm flipV="1">
          <a:off x="18656300" y="12722644"/>
          <a:ext cx="889000" cy="29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69050</xdr:rowOff>
    </xdr:from>
    <xdr:to>
      <xdr:col>102</xdr:col>
      <xdr:colOff>165100</xdr:colOff>
      <xdr:row>75</xdr:row>
      <xdr:rowOff>170650</xdr:rowOff>
    </xdr:to>
    <xdr:sp macro="" textlink="">
      <xdr:nvSpPr>
        <xdr:cNvPr id="867" name="フローチャート: 判断 866"/>
        <xdr:cNvSpPr/>
      </xdr:nvSpPr>
      <xdr:spPr>
        <a:xfrm>
          <a:off x="19494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161777</xdr:rowOff>
    </xdr:from>
    <xdr:ext cx="534377" cy="259045"/>
    <xdr:sp macro="" textlink="">
      <xdr:nvSpPr>
        <xdr:cNvPr id="868" name="テキスト ボックス 867"/>
        <xdr:cNvSpPr txBox="1"/>
      </xdr:nvSpPr>
      <xdr:spPr>
        <a:xfrm>
          <a:off x="19278111" y="1302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83223</xdr:rowOff>
    </xdr:from>
    <xdr:to>
      <xdr:col>98</xdr:col>
      <xdr:colOff>38100</xdr:colOff>
      <xdr:row>76</xdr:row>
      <xdr:rowOff>13373</xdr:rowOff>
    </xdr:to>
    <xdr:sp macro="" textlink="">
      <xdr:nvSpPr>
        <xdr:cNvPr id="869" name="フローチャート: 判断 868"/>
        <xdr:cNvSpPr/>
      </xdr:nvSpPr>
      <xdr:spPr>
        <a:xfrm>
          <a:off x="186055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4500</xdr:rowOff>
    </xdr:from>
    <xdr:ext cx="534377" cy="259045"/>
    <xdr:sp macro="" textlink="">
      <xdr:nvSpPr>
        <xdr:cNvPr id="870" name="テキスト ボックス 869"/>
        <xdr:cNvSpPr txBox="1"/>
      </xdr:nvSpPr>
      <xdr:spPr>
        <a:xfrm>
          <a:off x="18389111" y="1303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140716</xdr:rowOff>
    </xdr:from>
    <xdr:to>
      <xdr:col>116</xdr:col>
      <xdr:colOff>114300</xdr:colOff>
      <xdr:row>76</xdr:row>
      <xdr:rowOff>70867</xdr:rowOff>
    </xdr:to>
    <xdr:sp macro="" textlink="">
      <xdr:nvSpPr>
        <xdr:cNvPr id="876" name="楕円 875"/>
        <xdr:cNvSpPr/>
      </xdr:nvSpPr>
      <xdr:spPr>
        <a:xfrm>
          <a:off x="22110700" y="1299946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119142</xdr:rowOff>
    </xdr:from>
    <xdr:ext cx="534377" cy="259045"/>
    <xdr:sp macro="" textlink="">
      <xdr:nvSpPr>
        <xdr:cNvPr id="877" name="繰出金該当値テキスト"/>
        <xdr:cNvSpPr txBox="1"/>
      </xdr:nvSpPr>
      <xdr:spPr>
        <a:xfrm>
          <a:off x="22212300" y="12977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26188</xdr:rowOff>
    </xdr:from>
    <xdr:to>
      <xdr:col>112</xdr:col>
      <xdr:colOff>38100</xdr:colOff>
      <xdr:row>76</xdr:row>
      <xdr:rowOff>127788</xdr:rowOff>
    </xdr:to>
    <xdr:sp macro="" textlink="">
      <xdr:nvSpPr>
        <xdr:cNvPr id="878" name="楕円 877"/>
        <xdr:cNvSpPr/>
      </xdr:nvSpPr>
      <xdr:spPr>
        <a:xfrm>
          <a:off x="21272500" y="1305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118915</xdr:rowOff>
    </xdr:from>
    <xdr:ext cx="534377" cy="259045"/>
    <xdr:sp macro="" textlink="">
      <xdr:nvSpPr>
        <xdr:cNvPr id="879" name="テキスト ボックス 878"/>
        <xdr:cNvSpPr txBox="1"/>
      </xdr:nvSpPr>
      <xdr:spPr>
        <a:xfrm>
          <a:off x="21056111" y="13149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22530</xdr:rowOff>
    </xdr:from>
    <xdr:to>
      <xdr:col>107</xdr:col>
      <xdr:colOff>101600</xdr:colOff>
      <xdr:row>76</xdr:row>
      <xdr:rowOff>124130</xdr:rowOff>
    </xdr:to>
    <xdr:sp macro="" textlink="">
      <xdr:nvSpPr>
        <xdr:cNvPr id="880" name="楕円 879"/>
        <xdr:cNvSpPr/>
      </xdr:nvSpPr>
      <xdr:spPr>
        <a:xfrm>
          <a:off x="20383500" y="1305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115257</xdr:rowOff>
    </xdr:from>
    <xdr:ext cx="534377" cy="259045"/>
    <xdr:sp macro="" textlink="">
      <xdr:nvSpPr>
        <xdr:cNvPr id="881" name="テキスト ボックス 880"/>
        <xdr:cNvSpPr txBox="1"/>
      </xdr:nvSpPr>
      <xdr:spPr>
        <a:xfrm>
          <a:off x="20167111" y="13145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155994</xdr:rowOff>
    </xdr:from>
    <xdr:to>
      <xdr:col>102</xdr:col>
      <xdr:colOff>165100</xdr:colOff>
      <xdr:row>74</xdr:row>
      <xdr:rowOff>86144</xdr:rowOff>
    </xdr:to>
    <xdr:sp macro="" textlink="">
      <xdr:nvSpPr>
        <xdr:cNvPr id="882" name="楕円 881"/>
        <xdr:cNvSpPr/>
      </xdr:nvSpPr>
      <xdr:spPr>
        <a:xfrm>
          <a:off x="19494500" y="126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102671</xdr:rowOff>
    </xdr:from>
    <xdr:ext cx="534377" cy="259045"/>
    <xdr:sp macro="" textlink="">
      <xdr:nvSpPr>
        <xdr:cNvPr id="883" name="テキスト ボックス 882"/>
        <xdr:cNvSpPr txBox="1"/>
      </xdr:nvSpPr>
      <xdr:spPr>
        <a:xfrm>
          <a:off x="19278111" y="1244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14491</xdr:rowOff>
    </xdr:from>
    <xdr:to>
      <xdr:col>98</xdr:col>
      <xdr:colOff>38100</xdr:colOff>
      <xdr:row>74</xdr:row>
      <xdr:rowOff>116091</xdr:rowOff>
    </xdr:to>
    <xdr:sp macro="" textlink="">
      <xdr:nvSpPr>
        <xdr:cNvPr id="884" name="楕円 883"/>
        <xdr:cNvSpPr/>
      </xdr:nvSpPr>
      <xdr:spPr>
        <a:xfrm>
          <a:off x="18605500" y="12701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132618</xdr:rowOff>
    </xdr:from>
    <xdr:ext cx="534377" cy="259045"/>
    <xdr:sp macro="" textlink="">
      <xdr:nvSpPr>
        <xdr:cNvPr id="885" name="テキスト ボックス 884"/>
        <xdr:cNvSpPr txBox="1"/>
      </xdr:nvSpPr>
      <xdr:spPr>
        <a:xfrm>
          <a:off x="18389111" y="1247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7" name="テキスト ボックス 89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9" name="テキスト ボックス 89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1" name="直線コネクタ 90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6" name="直線コネクタ 90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フローチャート: 判断 90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9" name="直線コネクタ 90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0" name="フローチャート: 判断 90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1" name="テキスト ボックス 91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2" name="直線コネクタ 91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3" name="フローチャート: 判断 91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4" name="テキスト ボックス 91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5" name="直線コネクタ 91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6" name="フローチャート: 判断 91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7" name="テキスト ボックス 91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フローチャート: 判断 91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9" name="テキスト ボックス 91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5" name="楕円 92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7" name="楕円 92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8" name="テキスト ボックス 92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9" name="楕円 92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0" name="テキスト ボックス 92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1" name="楕円 93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2" name="テキスト ボックス 93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楕円 93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4" name="テキスト ボックス 93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歳出決算総額の</a:t>
          </a:r>
          <a:r>
            <a:rPr kumimoji="1" lang="en-US" altLang="ja-JP" sz="1300">
              <a:latin typeface="ＭＳ Ｐゴシック" panose="020B0600070205080204" pitchFamily="50" charset="-128"/>
              <a:ea typeface="ＭＳ Ｐゴシック" panose="020B0600070205080204" pitchFamily="50" charset="-128"/>
            </a:rPr>
            <a:t>35.7</a:t>
          </a:r>
          <a:r>
            <a:rPr kumimoji="1" lang="ja-JP" altLang="en-US" sz="1300">
              <a:latin typeface="ＭＳ Ｐゴシック" panose="020B0600070205080204" pitchFamily="50" charset="-128"/>
              <a:ea typeface="ＭＳ Ｐゴシック" panose="020B0600070205080204" pitchFamily="50" charset="-128"/>
            </a:rPr>
            <a:t>％を占める扶助費は減少しており、住民一人当たりのコストは</a:t>
          </a:r>
          <a:r>
            <a:rPr kumimoji="1" lang="en-US" altLang="ja-JP" sz="1300">
              <a:latin typeface="ＭＳ Ｐゴシック" panose="020B0600070205080204" pitchFamily="50" charset="-128"/>
              <a:ea typeface="ＭＳ Ｐゴシック" panose="020B0600070205080204" pitchFamily="50" charset="-128"/>
            </a:rPr>
            <a:t>144,891</a:t>
          </a:r>
          <a:r>
            <a:rPr kumimoji="1" lang="ja-JP" altLang="en-US" sz="1300">
              <a:latin typeface="ＭＳ Ｐゴシック" panose="020B0600070205080204" pitchFamily="50" charset="-128"/>
              <a:ea typeface="ＭＳ Ｐゴシック" panose="020B0600070205080204" pitchFamily="50" charset="-128"/>
            </a:rPr>
            <a:t>円となっている。類似団体平均と比べ高い水準となった。これは、主に子育て支援施策の充実によるものであり、児童福祉費の住民一人当たり決算額が、類似団体平均対比</a:t>
          </a:r>
          <a:r>
            <a:rPr kumimoji="1" lang="en-US" altLang="ja-JP" sz="1300">
              <a:latin typeface="ＭＳ Ｐゴシック" panose="020B0600070205080204" pitchFamily="50" charset="-128"/>
              <a:ea typeface="ＭＳ Ｐゴシック" panose="020B0600070205080204" pitchFamily="50" charset="-128"/>
            </a:rPr>
            <a:t>22.6%</a:t>
          </a:r>
          <a:r>
            <a:rPr kumimoji="1" lang="ja-JP" altLang="en-US" sz="1300">
              <a:latin typeface="ＭＳ Ｐゴシック" panose="020B0600070205080204" pitchFamily="50" charset="-128"/>
              <a:ea typeface="ＭＳ Ｐゴシック" panose="020B0600070205080204" pitchFamily="50" charset="-128"/>
            </a:rPr>
            <a:t>と大きくなっていることが主な要因である。</a:t>
          </a:r>
        </a:p>
        <a:p>
          <a:r>
            <a:rPr kumimoji="1" lang="ja-JP" altLang="en-US" sz="1300">
              <a:latin typeface="ＭＳ Ｐゴシック" panose="020B0600070205080204" pitchFamily="50" charset="-128"/>
              <a:ea typeface="ＭＳ Ｐゴシック" panose="020B0600070205080204" pitchFamily="50" charset="-128"/>
            </a:rPr>
            <a:t>　また、投資及び出資金について、類似団体平均と比較して高い水準となった。これは、下水道事業が公営企業会計に移行したことに伴う出資金が要因である。</a:t>
          </a:r>
        </a:p>
        <a:p>
          <a:r>
            <a:rPr kumimoji="1" lang="ja-JP" altLang="en-US" sz="1300">
              <a:latin typeface="ＭＳ Ｐゴシック" panose="020B0600070205080204" pitchFamily="50" charset="-128"/>
              <a:ea typeface="ＭＳ Ｐゴシック" panose="020B0600070205080204" pitchFamily="50" charset="-128"/>
            </a:rPr>
            <a:t>　　一方で、人件費は住民一人当たり</a:t>
          </a:r>
          <a:r>
            <a:rPr kumimoji="1" lang="en-US" altLang="ja-JP" sz="1300">
              <a:latin typeface="ＭＳ Ｐゴシック" panose="020B0600070205080204" pitchFamily="50" charset="-128"/>
              <a:ea typeface="ＭＳ Ｐゴシック" panose="020B0600070205080204" pitchFamily="50" charset="-128"/>
            </a:rPr>
            <a:t>50,001</a:t>
          </a:r>
          <a:r>
            <a:rPr kumimoji="1" lang="ja-JP" altLang="en-US" sz="1300">
              <a:latin typeface="ＭＳ Ｐゴシック" panose="020B0600070205080204" pitchFamily="50" charset="-128"/>
              <a:ea typeface="ＭＳ Ｐゴシック" panose="020B0600070205080204" pitchFamily="50" charset="-128"/>
            </a:rPr>
            <a:t>円となっており、類似団体平均と比較して低い水準にある。これは、行財政改革の取組により、人口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人当たり職員数及びラスパイレス指数が、ともに類似団体平均を下回っていることが要因である。</a:t>
          </a:r>
        </a:p>
        <a:p>
          <a:r>
            <a:rPr kumimoji="1" lang="ja-JP" altLang="en-US" sz="1300">
              <a:latin typeface="ＭＳ Ｐゴシック" panose="020B0600070205080204" pitchFamily="50" charset="-128"/>
              <a:ea typeface="ＭＳ Ｐゴシック" panose="020B0600070205080204" pitchFamily="50" charset="-128"/>
            </a:rPr>
            <a:t>　また、普建設事業費について、類似団体平均を下回った。これは、大型事業等の事業進捗によるものである。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東京都八王子市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562,145
547,949
186.38
237,366,330
228,077,566
6,022,759
113,342,333
137,670,763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17018</xdr:rowOff>
    </xdr:from>
    <xdr:to>
      <xdr:col>24</xdr:col>
      <xdr:colOff>62865</xdr:colOff>
      <xdr:row>38</xdr:row>
      <xdr:rowOff>22352</xdr:rowOff>
    </xdr:to>
    <xdr:cxnSp macro="">
      <xdr:nvCxnSpPr>
        <xdr:cNvPr id="56" name="直線コネクタ 55"/>
        <xdr:cNvCxnSpPr/>
      </xdr:nvCxnSpPr>
      <xdr:spPr>
        <a:xfrm flipV="1">
          <a:off x="4633595" y="5331968"/>
          <a:ext cx="1270" cy="120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26179</xdr:rowOff>
    </xdr:from>
    <xdr:ext cx="469744" cy="259045"/>
    <xdr:sp macro="" textlink="">
      <xdr:nvSpPr>
        <xdr:cNvPr id="57" name="議会費最小値テキスト"/>
        <xdr:cNvSpPr txBox="1"/>
      </xdr:nvSpPr>
      <xdr:spPr>
        <a:xfrm>
          <a:off x="4686300" y="6541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22352</xdr:rowOff>
    </xdr:from>
    <xdr:to>
      <xdr:col>24</xdr:col>
      <xdr:colOff>152400</xdr:colOff>
      <xdr:row>38</xdr:row>
      <xdr:rowOff>22352</xdr:rowOff>
    </xdr:to>
    <xdr:cxnSp macro="">
      <xdr:nvCxnSpPr>
        <xdr:cNvPr id="58" name="直線コネクタ 57"/>
        <xdr:cNvCxnSpPr/>
      </xdr:nvCxnSpPr>
      <xdr:spPr>
        <a:xfrm>
          <a:off x="4546600" y="6537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135145</xdr:rowOff>
    </xdr:from>
    <xdr:ext cx="469744" cy="259045"/>
    <xdr:sp macro="" textlink="">
      <xdr:nvSpPr>
        <xdr:cNvPr id="59" name="議会費最大値テキスト"/>
        <xdr:cNvSpPr txBox="1"/>
      </xdr:nvSpPr>
      <xdr:spPr>
        <a:xfrm>
          <a:off x="4686300" y="5107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17018</xdr:rowOff>
    </xdr:from>
    <xdr:to>
      <xdr:col>24</xdr:col>
      <xdr:colOff>152400</xdr:colOff>
      <xdr:row>31</xdr:row>
      <xdr:rowOff>17018</xdr:rowOff>
    </xdr:to>
    <xdr:cxnSp macro="">
      <xdr:nvCxnSpPr>
        <xdr:cNvPr id="60" name="直線コネクタ 59"/>
        <xdr:cNvCxnSpPr/>
      </xdr:nvCxnSpPr>
      <xdr:spPr>
        <a:xfrm>
          <a:off x="4546600" y="5331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17780</xdr:rowOff>
    </xdr:from>
    <xdr:to>
      <xdr:col>24</xdr:col>
      <xdr:colOff>63500</xdr:colOff>
      <xdr:row>38</xdr:row>
      <xdr:rowOff>22352</xdr:rowOff>
    </xdr:to>
    <xdr:cxnSp macro="">
      <xdr:nvCxnSpPr>
        <xdr:cNvPr id="61" name="直線コネクタ 60"/>
        <xdr:cNvCxnSpPr/>
      </xdr:nvCxnSpPr>
      <xdr:spPr>
        <a:xfrm>
          <a:off x="3797300" y="653288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65295</xdr:rowOff>
    </xdr:from>
    <xdr:ext cx="469744" cy="259045"/>
    <xdr:sp macro="" textlink="">
      <xdr:nvSpPr>
        <xdr:cNvPr id="62" name="議会費平均値テキスト"/>
        <xdr:cNvSpPr txBox="1"/>
      </xdr:nvSpPr>
      <xdr:spPr>
        <a:xfrm>
          <a:off x="4686300" y="58945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42418</xdr:rowOff>
    </xdr:from>
    <xdr:to>
      <xdr:col>24</xdr:col>
      <xdr:colOff>114300</xdr:colOff>
      <xdr:row>35</xdr:row>
      <xdr:rowOff>144018</xdr:rowOff>
    </xdr:to>
    <xdr:sp macro="" textlink="">
      <xdr:nvSpPr>
        <xdr:cNvPr id="63" name="フローチャート: 判断 62"/>
        <xdr:cNvSpPr/>
      </xdr:nvSpPr>
      <xdr:spPr>
        <a:xfrm>
          <a:off x="45847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12446</xdr:rowOff>
    </xdr:from>
    <xdr:to>
      <xdr:col>19</xdr:col>
      <xdr:colOff>177800</xdr:colOff>
      <xdr:row>38</xdr:row>
      <xdr:rowOff>17780</xdr:rowOff>
    </xdr:to>
    <xdr:cxnSp macro="">
      <xdr:nvCxnSpPr>
        <xdr:cNvPr id="64" name="直線コネクタ 63"/>
        <xdr:cNvCxnSpPr/>
      </xdr:nvCxnSpPr>
      <xdr:spPr>
        <a:xfrm>
          <a:off x="2908300" y="6527546"/>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56134</xdr:rowOff>
    </xdr:from>
    <xdr:to>
      <xdr:col>20</xdr:col>
      <xdr:colOff>38100</xdr:colOff>
      <xdr:row>35</xdr:row>
      <xdr:rowOff>157734</xdr:rowOff>
    </xdr:to>
    <xdr:sp macro="" textlink="">
      <xdr:nvSpPr>
        <xdr:cNvPr id="65" name="フローチャート: 判断 64"/>
        <xdr:cNvSpPr/>
      </xdr:nvSpPr>
      <xdr:spPr>
        <a:xfrm>
          <a:off x="3746500" y="605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2811</xdr:rowOff>
    </xdr:from>
    <xdr:ext cx="469744" cy="259045"/>
    <xdr:sp macro="" textlink="">
      <xdr:nvSpPr>
        <xdr:cNvPr id="66" name="テキスト ボックス 65"/>
        <xdr:cNvSpPr txBox="1"/>
      </xdr:nvSpPr>
      <xdr:spPr>
        <a:xfrm>
          <a:off x="3562428" y="5832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7112</xdr:rowOff>
    </xdr:from>
    <xdr:to>
      <xdr:col>15</xdr:col>
      <xdr:colOff>50800</xdr:colOff>
      <xdr:row>38</xdr:row>
      <xdr:rowOff>12446</xdr:rowOff>
    </xdr:to>
    <xdr:cxnSp macro="">
      <xdr:nvCxnSpPr>
        <xdr:cNvPr id="67" name="直線コネクタ 66"/>
        <xdr:cNvCxnSpPr/>
      </xdr:nvCxnSpPr>
      <xdr:spPr>
        <a:xfrm>
          <a:off x="2019300" y="6522212"/>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58420</xdr:rowOff>
    </xdr:from>
    <xdr:to>
      <xdr:col>15</xdr:col>
      <xdr:colOff>101600</xdr:colOff>
      <xdr:row>35</xdr:row>
      <xdr:rowOff>160020</xdr:rowOff>
    </xdr:to>
    <xdr:sp macro="" textlink="">
      <xdr:nvSpPr>
        <xdr:cNvPr id="68" name="フローチャート: 判断 67"/>
        <xdr:cNvSpPr/>
      </xdr:nvSpPr>
      <xdr:spPr>
        <a:xfrm>
          <a:off x="2857500" y="60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5097</xdr:rowOff>
    </xdr:from>
    <xdr:ext cx="469744" cy="259045"/>
    <xdr:sp macro="" textlink="">
      <xdr:nvSpPr>
        <xdr:cNvPr id="69" name="テキスト ボックス 68"/>
        <xdr:cNvSpPr txBox="1"/>
      </xdr:nvSpPr>
      <xdr:spPr>
        <a:xfrm>
          <a:off x="2673428" y="5834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7112</xdr:rowOff>
    </xdr:from>
    <xdr:to>
      <xdr:col>10</xdr:col>
      <xdr:colOff>114300</xdr:colOff>
      <xdr:row>38</xdr:row>
      <xdr:rowOff>37592</xdr:rowOff>
    </xdr:to>
    <xdr:cxnSp macro="">
      <xdr:nvCxnSpPr>
        <xdr:cNvPr id="70" name="直線コネクタ 69"/>
        <xdr:cNvCxnSpPr/>
      </xdr:nvCxnSpPr>
      <xdr:spPr>
        <a:xfrm flipV="1">
          <a:off x="1130300" y="6522212"/>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21082</xdr:rowOff>
    </xdr:from>
    <xdr:to>
      <xdr:col>10</xdr:col>
      <xdr:colOff>165100</xdr:colOff>
      <xdr:row>35</xdr:row>
      <xdr:rowOff>122682</xdr:rowOff>
    </xdr:to>
    <xdr:sp macro="" textlink="">
      <xdr:nvSpPr>
        <xdr:cNvPr id="71" name="フローチャート: 判断 70"/>
        <xdr:cNvSpPr/>
      </xdr:nvSpPr>
      <xdr:spPr>
        <a:xfrm>
          <a:off x="19685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139209</xdr:rowOff>
    </xdr:from>
    <xdr:ext cx="469744" cy="259045"/>
    <xdr:sp macro="" textlink="">
      <xdr:nvSpPr>
        <xdr:cNvPr id="72" name="テキスト ボックス 71"/>
        <xdr:cNvSpPr txBox="1"/>
      </xdr:nvSpPr>
      <xdr:spPr>
        <a:xfrm>
          <a:off x="1784428" y="5797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29464</xdr:rowOff>
    </xdr:from>
    <xdr:to>
      <xdr:col>6</xdr:col>
      <xdr:colOff>38100</xdr:colOff>
      <xdr:row>35</xdr:row>
      <xdr:rowOff>131064</xdr:rowOff>
    </xdr:to>
    <xdr:sp macro="" textlink="">
      <xdr:nvSpPr>
        <xdr:cNvPr id="73" name="フローチャート: 判断 72"/>
        <xdr:cNvSpPr/>
      </xdr:nvSpPr>
      <xdr:spPr>
        <a:xfrm>
          <a:off x="1079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147591</xdr:rowOff>
    </xdr:from>
    <xdr:ext cx="469744" cy="259045"/>
    <xdr:sp macro="" textlink="">
      <xdr:nvSpPr>
        <xdr:cNvPr id="74" name="テキスト ボックス 73"/>
        <xdr:cNvSpPr txBox="1"/>
      </xdr:nvSpPr>
      <xdr:spPr>
        <a:xfrm>
          <a:off x="895428" y="5805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143002</xdr:rowOff>
    </xdr:from>
    <xdr:to>
      <xdr:col>24</xdr:col>
      <xdr:colOff>114300</xdr:colOff>
      <xdr:row>38</xdr:row>
      <xdr:rowOff>73152</xdr:rowOff>
    </xdr:to>
    <xdr:sp macro="" textlink="">
      <xdr:nvSpPr>
        <xdr:cNvPr id="80" name="楕円 79"/>
        <xdr:cNvSpPr/>
      </xdr:nvSpPr>
      <xdr:spPr>
        <a:xfrm>
          <a:off x="4584700" y="648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57929</xdr:rowOff>
    </xdr:from>
    <xdr:ext cx="469744" cy="259045"/>
    <xdr:sp macro="" textlink="">
      <xdr:nvSpPr>
        <xdr:cNvPr id="81" name="議会費該当値テキスト"/>
        <xdr:cNvSpPr txBox="1"/>
      </xdr:nvSpPr>
      <xdr:spPr>
        <a:xfrm>
          <a:off x="4686300" y="6401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138430</xdr:rowOff>
    </xdr:from>
    <xdr:to>
      <xdr:col>20</xdr:col>
      <xdr:colOff>38100</xdr:colOff>
      <xdr:row>38</xdr:row>
      <xdr:rowOff>68580</xdr:rowOff>
    </xdr:to>
    <xdr:sp macro="" textlink="">
      <xdr:nvSpPr>
        <xdr:cNvPr id="82" name="楕円 81"/>
        <xdr:cNvSpPr/>
      </xdr:nvSpPr>
      <xdr:spPr>
        <a:xfrm>
          <a:off x="3746500" y="648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59707</xdr:rowOff>
    </xdr:from>
    <xdr:ext cx="469744" cy="259045"/>
    <xdr:sp macro="" textlink="">
      <xdr:nvSpPr>
        <xdr:cNvPr id="83" name="テキスト ボックス 82"/>
        <xdr:cNvSpPr txBox="1"/>
      </xdr:nvSpPr>
      <xdr:spPr>
        <a:xfrm>
          <a:off x="3562428" y="65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133096</xdr:rowOff>
    </xdr:from>
    <xdr:to>
      <xdr:col>15</xdr:col>
      <xdr:colOff>101600</xdr:colOff>
      <xdr:row>38</xdr:row>
      <xdr:rowOff>63246</xdr:rowOff>
    </xdr:to>
    <xdr:sp macro="" textlink="">
      <xdr:nvSpPr>
        <xdr:cNvPr id="84" name="楕円 83"/>
        <xdr:cNvSpPr/>
      </xdr:nvSpPr>
      <xdr:spPr>
        <a:xfrm>
          <a:off x="2857500" y="647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54373</xdr:rowOff>
    </xdr:from>
    <xdr:ext cx="469744" cy="259045"/>
    <xdr:sp macro="" textlink="">
      <xdr:nvSpPr>
        <xdr:cNvPr id="85" name="テキスト ボックス 84"/>
        <xdr:cNvSpPr txBox="1"/>
      </xdr:nvSpPr>
      <xdr:spPr>
        <a:xfrm>
          <a:off x="2673428" y="6569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127762</xdr:rowOff>
    </xdr:from>
    <xdr:to>
      <xdr:col>10</xdr:col>
      <xdr:colOff>165100</xdr:colOff>
      <xdr:row>38</xdr:row>
      <xdr:rowOff>57912</xdr:rowOff>
    </xdr:to>
    <xdr:sp macro="" textlink="">
      <xdr:nvSpPr>
        <xdr:cNvPr id="86" name="楕円 85"/>
        <xdr:cNvSpPr/>
      </xdr:nvSpPr>
      <xdr:spPr>
        <a:xfrm>
          <a:off x="1968500" y="647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49039</xdr:rowOff>
    </xdr:from>
    <xdr:ext cx="469744" cy="259045"/>
    <xdr:sp macro="" textlink="">
      <xdr:nvSpPr>
        <xdr:cNvPr id="87" name="テキスト ボックス 86"/>
        <xdr:cNvSpPr txBox="1"/>
      </xdr:nvSpPr>
      <xdr:spPr>
        <a:xfrm>
          <a:off x="1784428" y="6564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158242</xdr:rowOff>
    </xdr:from>
    <xdr:to>
      <xdr:col>6</xdr:col>
      <xdr:colOff>38100</xdr:colOff>
      <xdr:row>38</xdr:row>
      <xdr:rowOff>88392</xdr:rowOff>
    </xdr:to>
    <xdr:sp macro="" textlink="">
      <xdr:nvSpPr>
        <xdr:cNvPr id="88" name="楕円 87"/>
        <xdr:cNvSpPr/>
      </xdr:nvSpPr>
      <xdr:spPr>
        <a:xfrm>
          <a:off x="1079500" y="650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79519</xdr:rowOff>
    </xdr:from>
    <xdr:ext cx="469744" cy="259045"/>
    <xdr:sp macro="" textlink="">
      <xdr:nvSpPr>
        <xdr:cNvPr id="89" name="テキスト ボックス 88"/>
        <xdr:cNvSpPr txBox="1"/>
      </xdr:nvSpPr>
      <xdr:spPr>
        <a:xfrm>
          <a:off x="895428" y="659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3" name="テキスト ボックス 102"/>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5" name="テキスト ボックス 104"/>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7" name="テキスト ボックス 106"/>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53</xdr:row>
      <xdr:rowOff>13284</xdr:rowOff>
    </xdr:from>
    <xdr:to>
      <xdr:col>24</xdr:col>
      <xdr:colOff>62865</xdr:colOff>
      <xdr:row>58</xdr:row>
      <xdr:rowOff>28491</xdr:rowOff>
    </xdr:to>
    <xdr:cxnSp macro="">
      <xdr:nvCxnSpPr>
        <xdr:cNvPr id="115" name="直線コネクタ 114"/>
        <xdr:cNvCxnSpPr/>
      </xdr:nvCxnSpPr>
      <xdr:spPr>
        <a:xfrm flipV="1">
          <a:off x="4633595" y="9100134"/>
          <a:ext cx="1270" cy="872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32318</xdr:rowOff>
    </xdr:from>
    <xdr:ext cx="534377" cy="259045"/>
    <xdr:sp macro="" textlink="">
      <xdr:nvSpPr>
        <xdr:cNvPr id="116" name="総務費最小値テキスト"/>
        <xdr:cNvSpPr txBox="1"/>
      </xdr:nvSpPr>
      <xdr:spPr>
        <a:xfrm>
          <a:off x="4686300" y="997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28491</xdr:rowOff>
    </xdr:from>
    <xdr:to>
      <xdr:col>24</xdr:col>
      <xdr:colOff>152400</xdr:colOff>
      <xdr:row>58</xdr:row>
      <xdr:rowOff>28491</xdr:rowOff>
    </xdr:to>
    <xdr:cxnSp macro="">
      <xdr:nvCxnSpPr>
        <xdr:cNvPr id="117" name="直線コネクタ 116"/>
        <xdr:cNvCxnSpPr/>
      </xdr:nvCxnSpPr>
      <xdr:spPr>
        <a:xfrm>
          <a:off x="4546600" y="997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131411</xdr:rowOff>
    </xdr:from>
    <xdr:ext cx="599010" cy="259045"/>
    <xdr:sp macro="" textlink="">
      <xdr:nvSpPr>
        <xdr:cNvPr id="118" name="総務費最大値テキスト"/>
        <xdr:cNvSpPr txBox="1"/>
      </xdr:nvSpPr>
      <xdr:spPr>
        <a:xfrm>
          <a:off x="4686300" y="8875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53</xdr:row>
      <xdr:rowOff>13284</xdr:rowOff>
    </xdr:from>
    <xdr:to>
      <xdr:col>24</xdr:col>
      <xdr:colOff>152400</xdr:colOff>
      <xdr:row>53</xdr:row>
      <xdr:rowOff>13284</xdr:rowOff>
    </xdr:to>
    <xdr:cxnSp macro="">
      <xdr:nvCxnSpPr>
        <xdr:cNvPr id="119" name="直線コネクタ 118"/>
        <xdr:cNvCxnSpPr/>
      </xdr:nvCxnSpPr>
      <xdr:spPr>
        <a:xfrm>
          <a:off x="4546600" y="9100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157487</xdr:rowOff>
    </xdr:from>
    <xdr:to>
      <xdr:col>24</xdr:col>
      <xdr:colOff>63500</xdr:colOff>
      <xdr:row>57</xdr:row>
      <xdr:rowOff>46834</xdr:rowOff>
    </xdr:to>
    <xdr:cxnSp macro="">
      <xdr:nvCxnSpPr>
        <xdr:cNvPr id="120" name="直線コネクタ 119"/>
        <xdr:cNvCxnSpPr/>
      </xdr:nvCxnSpPr>
      <xdr:spPr>
        <a:xfrm flipV="1">
          <a:off x="3797300" y="9758687"/>
          <a:ext cx="838200" cy="60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95296</xdr:rowOff>
    </xdr:from>
    <xdr:ext cx="534377" cy="259045"/>
    <xdr:sp macro="" textlink="">
      <xdr:nvSpPr>
        <xdr:cNvPr id="121" name="総務費平均値テキスト"/>
        <xdr:cNvSpPr txBox="1"/>
      </xdr:nvSpPr>
      <xdr:spPr>
        <a:xfrm>
          <a:off x="4686300" y="9525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72419</xdr:rowOff>
    </xdr:from>
    <xdr:to>
      <xdr:col>24</xdr:col>
      <xdr:colOff>114300</xdr:colOff>
      <xdr:row>57</xdr:row>
      <xdr:rowOff>2569</xdr:rowOff>
    </xdr:to>
    <xdr:sp macro="" textlink="">
      <xdr:nvSpPr>
        <xdr:cNvPr id="122" name="フローチャート: 判断 121"/>
        <xdr:cNvSpPr/>
      </xdr:nvSpPr>
      <xdr:spPr>
        <a:xfrm>
          <a:off x="4584700" y="967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53398</xdr:rowOff>
    </xdr:from>
    <xdr:to>
      <xdr:col>19</xdr:col>
      <xdr:colOff>177800</xdr:colOff>
      <xdr:row>57</xdr:row>
      <xdr:rowOff>46834</xdr:rowOff>
    </xdr:to>
    <xdr:cxnSp macro="">
      <xdr:nvCxnSpPr>
        <xdr:cNvPr id="123" name="直線コネクタ 122"/>
        <xdr:cNvCxnSpPr/>
      </xdr:nvCxnSpPr>
      <xdr:spPr>
        <a:xfrm>
          <a:off x="2908300" y="8797348"/>
          <a:ext cx="889000" cy="1022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73203</xdr:rowOff>
    </xdr:from>
    <xdr:to>
      <xdr:col>20</xdr:col>
      <xdr:colOff>38100</xdr:colOff>
      <xdr:row>57</xdr:row>
      <xdr:rowOff>3353</xdr:rowOff>
    </xdr:to>
    <xdr:sp macro="" textlink="">
      <xdr:nvSpPr>
        <xdr:cNvPr id="124" name="フローチャート: 判断 123"/>
        <xdr:cNvSpPr/>
      </xdr:nvSpPr>
      <xdr:spPr>
        <a:xfrm>
          <a:off x="3746500" y="9674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19880</xdr:rowOff>
    </xdr:from>
    <xdr:ext cx="534377" cy="259045"/>
    <xdr:sp macro="" textlink="">
      <xdr:nvSpPr>
        <xdr:cNvPr id="125" name="テキスト ボックス 124"/>
        <xdr:cNvSpPr txBox="1"/>
      </xdr:nvSpPr>
      <xdr:spPr>
        <a:xfrm>
          <a:off x="3530111" y="9449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53398</xdr:rowOff>
    </xdr:from>
    <xdr:to>
      <xdr:col>15</xdr:col>
      <xdr:colOff>50800</xdr:colOff>
      <xdr:row>57</xdr:row>
      <xdr:rowOff>84335</xdr:rowOff>
    </xdr:to>
    <xdr:cxnSp macro="">
      <xdr:nvCxnSpPr>
        <xdr:cNvPr id="126" name="直線コネクタ 125"/>
        <xdr:cNvCxnSpPr/>
      </xdr:nvCxnSpPr>
      <xdr:spPr>
        <a:xfrm flipV="1">
          <a:off x="2019300" y="8797348"/>
          <a:ext cx="889000" cy="1059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50</xdr:row>
      <xdr:rowOff>54120</xdr:rowOff>
    </xdr:from>
    <xdr:to>
      <xdr:col>15</xdr:col>
      <xdr:colOff>101600</xdr:colOff>
      <xdr:row>50</xdr:row>
      <xdr:rowOff>155720</xdr:rowOff>
    </xdr:to>
    <xdr:sp macro="" textlink="">
      <xdr:nvSpPr>
        <xdr:cNvPr id="127" name="フローチャート: 判断 126"/>
        <xdr:cNvSpPr/>
      </xdr:nvSpPr>
      <xdr:spPr>
        <a:xfrm>
          <a:off x="2857500" y="862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797</xdr:rowOff>
    </xdr:from>
    <xdr:ext cx="599010" cy="259045"/>
    <xdr:sp macro="" textlink="">
      <xdr:nvSpPr>
        <xdr:cNvPr id="128" name="テキスト ボックス 127"/>
        <xdr:cNvSpPr txBox="1"/>
      </xdr:nvSpPr>
      <xdr:spPr>
        <a:xfrm>
          <a:off x="2608795" y="8401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84335</xdr:rowOff>
    </xdr:from>
    <xdr:to>
      <xdr:col>10</xdr:col>
      <xdr:colOff>114300</xdr:colOff>
      <xdr:row>57</xdr:row>
      <xdr:rowOff>120378</xdr:rowOff>
    </xdr:to>
    <xdr:cxnSp macro="">
      <xdr:nvCxnSpPr>
        <xdr:cNvPr id="129" name="直線コネクタ 128"/>
        <xdr:cNvCxnSpPr/>
      </xdr:nvCxnSpPr>
      <xdr:spPr>
        <a:xfrm flipV="1">
          <a:off x="1130300" y="9856985"/>
          <a:ext cx="889000" cy="36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148129</xdr:rowOff>
    </xdr:from>
    <xdr:to>
      <xdr:col>10</xdr:col>
      <xdr:colOff>165100</xdr:colOff>
      <xdr:row>57</xdr:row>
      <xdr:rowOff>78279</xdr:rowOff>
    </xdr:to>
    <xdr:sp macro="" textlink="">
      <xdr:nvSpPr>
        <xdr:cNvPr id="130" name="フローチャート: 判断 129"/>
        <xdr:cNvSpPr/>
      </xdr:nvSpPr>
      <xdr:spPr>
        <a:xfrm>
          <a:off x="1968500" y="9749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94806</xdr:rowOff>
    </xdr:from>
    <xdr:ext cx="534377" cy="259045"/>
    <xdr:sp macro="" textlink="">
      <xdr:nvSpPr>
        <xdr:cNvPr id="131" name="テキスト ボックス 130"/>
        <xdr:cNvSpPr txBox="1"/>
      </xdr:nvSpPr>
      <xdr:spPr>
        <a:xfrm>
          <a:off x="1752111" y="9524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1999</xdr:rowOff>
    </xdr:from>
    <xdr:to>
      <xdr:col>6</xdr:col>
      <xdr:colOff>38100</xdr:colOff>
      <xdr:row>57</xdr:row>
      <xdr:rowOff>103599</xdr:rowOff>
    </xdr:to>
    <xdr:sp macro="" textlink="">
      <xdr:nvSpPr>
        <xdr:cNvPr id="132" name="フローチャート: 判断 131"/>
        <xdr:cNvSpPr/>
      </xdr:nvSpPr>
      <xdr:spPr>
        <a:xfrm>
          <a:off x="1079500" y="977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120126</xdr:rowOff>
    </xdr:from>
    <xdr:ext cx="534377" cy="259045"/>
    <xdr:sp macro="" textlink="">
      <xdr:nvSpPr>
        <xdr:cNvPr id="133" name="テキスト ボックス 132"/>
        <xdr:cNvSpPr txBox="1"/>
      </xdr:nvSpPr>
      <xdr:spPr>
        <a:xfrm>
          <a:off x="863111" y="9549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106687</xdr:rowOff>
    </xdr:from>
    <xdr:to>
      <xdr:col>24</xdr:col>
      <xdr:colOff>114300</xdr:colOff>
      <xdr:row>57</xdr:row>
      <xdr:rowOff>36837</xdr:rowOff>
    </xdr:to>
    <xdr:sp macro="" textlink="">
      <xdr:nvSpPr>
        <xdr:cNvPr id="139" name="楕円 138"/>
        <xdr:cNvSpPr/>
      </xdr:nvSpPr>
      <xdr:spPr>
        <a:xfrm>
          <a:off x="4584700" y="970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85114</xdr:rowOff>
    </xdr:from>
    <xdr:ext cx="534377" cy="259045"/>
    <xdr:sp macro="" textlink="">
      <xdr:nvSpPr>
        <xdr:cNvPr id="140" name="総務費該当値テキスト"/>
        <xdr:cNvSpPr txBox="1"/>
      </xdr:nvSpPr>
      <xdr:spPr>
        <a:xfrm>
          <a:off x="4686300" y="9686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167484</xdr:rowOff>
    </xdr:from>
    <xdr:to>
      <xdr:col>20</xdr:col>
      <xdr:colOff>38100</xdr:colOff>
      <xdr:row>57</xdr:row>
      <xdr:rowOff>97634</xdr:rowOff>
    </xdr:to>
    <xdr:sp macro="" textlink="">
      <xdr:nvSpPr>
        <xdr:cNvPr id="141" name="楕円 140"/>
        <xdr:cNvSpPr/>
      </xdr:nvSpPr>
      <xdr:spPr>
        <a:xfrm>
          <a:off x="3746500" y="976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88761</xdr:rowOff>
    </xdr:from>
    <xdr:ext cx="534377" cy="259045"/>
    <xdr:sp macro="" textlink="">
      <xdr:nvSpPr>
        <xdr:cNvPr id="142" name="テキスト ボックス 141"/>
        <xdr:cNvSpPr txBox="1"/>
      </xdr:nvSpPr>
      <xdr:spPr>
        <a:xfrm>
          <a:off x="3530111" y="9861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2598</xdr:rowOff>
    </xdr:from>
    <xdr:to>
      <xdr:col>15</xdr:col>
      <xdr:colOff>101600</xdr:colOff>
      <xdr:row>51</xdr:row>
      <xdr:rowOff>104198</xdr:rowOff>
    </xdr:to>
    <xdr:sp macro="" textlink="">
      <xdr:nvSpPr>
        <xdr:cNvPr id="143" name="楕円 142"/>
        <xdr:cNvSpPr/>
      </xdr:nvSpPr>
      <xdr:spPr>
        <a:xfrm>
          <a:off x="2857500" y="8746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95325</xdr:rowOff>
    </xdr:from>
    <xdr:ext cx="599010" cy="259045"/>
    <xdr:sp macro="" textlink="">
      <xdr:nvSpPr>
        <xdr:cNvPr id="144" name="テキスト ボックス 143"/>
        <xdr:cNvSpPr txBox="1"/>
      </xdr:nvSpPr>
      <xdr:spPr>
        <a:xfrm>
          <a:off x="2608795" y="8839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33535</xdr:rowOff>
    </xdr:from>
    <xdr:to>
      <xdr:col>10</xdr:col>
      <xdr:colOff>165100</xdr:colOff>
      <xdr:row>57</xdr:row>
      <xdr:rowOff>135135</xdr:rowOff>
    </xdr:to>
    <xdr:sp macro="" textlink="">
      <xdr:nvSpPr>
        <xdr:cNvPr id="145" name="楕円 144"/>
        <xdr:cNvSpPr/>
      </xdr:nvSpPr>
      <xdr:spPr>
        <a:xfrm>
          <a:off x="1968500" y="980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126262</xdr:rowOff>
    </xdr:from>
    <xdr:ext cx="534377" cy="259045"/>
    <xdr:sp macro="" textlink="">
      <xdr:nvSpPr>
        <xdr:cNvPr id="146" name="テキスト ボックス 145"/>
        <xdr:cNvSpPr txBox="1"/>
      </xdr:nvSpPr>
      <xdr:spPr>
        <a:xfrm>
          <a:off x="1752111" y="989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69578</xdr:rowOff>
    </xdr:from>
    <xdr:to>
      <xdr:col>6</xdr:col>
      <xdr:colOff>38100</xdr:colOff>
      <xdr:row>57</xdr:row>
      <xdr:rowOff>171178</xdr:rowOff>
    </xdr:to>
    <xdr:sp macro="" textlink="">
      <xdr:nvSpPr>
        <xdr:cNvPr id="147" name="楕円 146"/>
        <xdr:cNvSpPr/>
      </xdr:nvSpPr>
      <xdr:spPr>
        <a:xfrm>
          <a:off x="1079500" y="984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162305</xdr:rowOff>
    </xdr:from>
    <xdr:ext cx="534377" cy="259045"/>
    <xdr:sp macro="" textlink="">
      <xdr:nvSpPr>
        <xdr:cNvPr id="148" name="テキスト ボックス 147"/>
        <xdr:cNvSpPr txBox="1"/>
      </xdr:nvSpPr>
      <xdr:spPr>
        <a:xfrm>
          <a:off x="863111" y="993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9" name="テキスト ボックス 158"/>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132805</xdr:rowOff>
    </xdr:from>
    <xdr:to>
      <xdr:col>24</xdr:col>
      <xdr:colOff>62865</xdr:colOff>
      <xdr:row>79</xdr:row>
      <xdr:rowOff>44712</xdr:rowOff>
    </xdr:to>
    <xdr:cxnSp macro="">
      <xdr:nvCxnSpPr>
        <xdr:cNvPr id="171" name="直線コネクタ 170"/>
        <xdr:cNvCxnSpPr/>
      </xdr:nvCxnSpPr>
      <xdr:spPr>
        <a:xfrm flipV="1">
          <a:off x="4633595" y="12134305"/>
          <a:ext cx="1270" cy="1454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48539</xdr:rowOff>
    </xdr:from>
    <xdr:ext cx="599010" cy="259045"/>
    <xdr:sp macro="" textlink="">
      <xdr:nvSpPr>
        <xdr:cNvPr id="172" name="民生費最小値テキスト"/>
        <xdr:cNvSpPr txBox="1"/>
      </xdr:nvSpPr>
      <xdr:spPr>
        <a:xfrm>
          <a:off x="4686300" y="13593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44712</xdr:rowOff>
    </xdr:from>
    <xdr:to>
      <xdr:col>24</xdr:col>
      <xdr:colOff>152400</xdr:colOff>
      <xdr:row>79</xdr:row>
      <xdr:rowOff>44712</xdr:rowOff>
    </xdr:to>
    <xdr:cxnSp macro="">
      <xdr:nvCxnSpPr>
        <xdr:cNvPr id="173" name="直線コネクタ 172"/>
        <xdr:cNvCxnSpPr/>
      </xdr:nvCxnSpPr>
      <xdr:spPr>
        <a:xfrm>
          <a:off x="4546600" y="13589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79482</xdr:rowOff>
    </xdr:from>
    <xdr:ext cx="599010" cy="259045"/>
    <xdr:sp macro="" textlink="">
      <xdr:nvSpPr>
        <xdr:cNvPr id="174" name="民生費最大値テキスト"/>
        <xdr:cNvSpPr txBox="1"/>
      </xdr:nvSpPr>
      <xdr:spPr>
        <a:xfrm>
          <a:off x="4686300" y="11909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300,754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132805</xdr:rowOff>
    </xdr:from>
    <xdr:to>
      <xdr:col>24</xdr:col>
      <xdr:colOff>152400</xdr:colOff>
      <xdr:row>70</xdr:row>
      <xdr:rowOff>132805</xdr:rowOff>
    </xdr:to>
    <xdr:cxnSp macro="">
      <xdr:nvCxnSpPr>
        <xdr:cNvPr id="175" name="直線コネクタ 174"/>
        <xdr:cNvCxnSpPr/>
      </xdr:nvCxnSpPr>
      <xdr:spPr>
        <a:xfrm>
          <a:off x="4546600" y="12134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157722</xdr:rowOff>
    </xdr:from>
    <xdr:to>
      <xdr:col>24</xdr:col>
      <xdr:colOff>63500</xdr:colOff>
      <xdr:row>75</xdr:row>
      <xdr:rowOff>159598</xdr:rowOff>
    </xdr:to>
    <xdr:cxnSp macro="">
      <xdr:nvCxnSpPr>
        <xdr:cNvPr id="176" name="直線コネクタ 175"/>
        <xdr:cNvCxnSpPr/>
      </xdr:nvCxnSpPr>
      <xdr:spPr>
        <a:xfrm>
          <a:off x="3797300" y="13016472"/>
          <a:ext cx="838200" cy="1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10761</xdr:rowOff>
    </xdr:from>
    <xdr:ext cx="599010" cy="259045"/>
    <xdr:sp macro="" textlink="">
      <xdr:nvSpPr>
        <xdr:cNvPr id="177" name="民生費平均値テキスト"/>
        <xdr:cNvSpPr txBox="1"/>
      </xdr:nvSpPr>
      <xdr:spPr>
        <a:xfrm>
          <a:off x="4686300" y="130409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32334</xdr:rowOff>
    </xdr:from>
    <xdr:to>
      <xdr:col>24</xdr:col>
      <xdr:colOff>114300</xdr:colOff>
      <xdr:row>76</xdr:row>
      <xdr:rowOff>133934</xdr:rowOff>
    </xdr:to>
    <xdr:sp macro="" textlink="">
      <xdr:nvSpPr>
        <xdr:cNvPr id="178" name="フローチャート: 判断 177"/>
        <xdr:cNvSpPr/>
      </xdr:nvSpPr>
      <xdr:spPr>
        <a:xfrm>
          <a:off x="4584700" y="1306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157722</xdr:rowOff>
    </xdr:from>
    <xdr:to>
      <xdr:col>19</xdr:col>
      <xdr:colOff>177800</xdr:colOff>
      <xdr:row>77</xdr:row>
      <xdr:rowOff>44172</xdr:rowOff>
    </xdr:to>
    <xdr:cxnSp macro="">
      <xdr:nvCxnSpPr>
        <xdr:cNvPr id="179" name="直線コネクタ 178"/>
        <xdr:cNvCxnSpPr/>
      </xdr:nvCxnSpPr>
      <xdr:spPr>
        <a:xfrm flipV="1">
          <a:off x="2908300" y="13016472"/>
          <a:ext cx="889000" cy="229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142018</xdr:rowOff>
    </xdr:from>
    <xdr:to>
      <xdr:col>20</xdr:col>
      <xdr:colOff>38100</xdr:colOff>
      <xdr:row>76</xdr:row>
      <xdr:rowOff>72168</xdr:rowOff>
    </xdr:to>
    <xdr:sp macro="" textlink="">
      <xdr:nvSpPr>
        <xdr:cNvPr id="180" name="フローチャート: 判断 179"/>
        <xdr:cNvSpPr/>
      </xdr:nvSpPr>
      <xdr:spPr>
        <a:xfrm>
          <a:off x="3746500" y="1300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63295</xdr:rowOff>
    </xdr:from>
    <xdr:ext cx="599010" cy="259045"/>
    <xdr:sp macro="" textlink="">
      <xdr:nvSpPr>
        <xdr:cNvPr id="181" name="テキスト ボックス 180"/>
        <xdr:cNvSpPr txBox="1"/>
      </xdr:nvSpPr>
      <xdr:spPr>
        <a:xfrm>
          <a:off x="3497795" y="13093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38998</xdr:rowOff>
    </xdr:from>
    <xdr:to>
      <xdr:col>15</xdr:col>
      <xdr:colOff>50800</xdr:colOff>
      <xdr:row>77</xdr:row>
      <xdr:rowOff>44172</xdr:rowOff>
    </xdr:to>
    <xdr:cxnSp macro="">
      <xdr:nvCxnSpPr>
        <xdr:cNvPr id="182" name="直線コネクタ 181"/>
        <xdr:cNvCxnSpPr/>
      </xdr:nvCxnSpPr>
      <xdr:spPr>
        <a:xfrm>
          <a:off x="2019300" y="13240648"/>
          <a:ext cx="889000" cy="5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33176</xdr:rowOff>
    </xdr:from>
    <xdr:to>
      <xdr:col>15</xdr:col>
      <xdr:colOff>101600</xdr:colOff>
      <xdr:row>77</xdr:row>
      <xdr:rowOff>134776</xdr:rowOff>
    </xdr:to>
    <xdr:sp macro="" textlink="">
      <xdr:nvSpPr>
        <xdr:cNvPr id="183" name="フローチャート: 判断 182"/>
        <xdr:cNvSpPr/>
      </xdr:nvSpPr>
      <xdr:spPr>
        <a:xfrm>
          <a:off x="2857500" y="1323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125903</xdr:rowOff>
    </xdr:from>
    <xdr:ext cx="599010" cy="259045"/>
    <xdr:sp macro="" textlink="">
      <xdr:nvSpPr>
        <xdr:cNvPr id="184" name="テキスト ボックス 183"/>
        <xdr:cNvSpPr txBox="1"/>
      </xdr:nvSpPr>
      <xdr:spPr>
        <a:xfrm>
          <a:off x="2608795" y="1332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38998</xdr:rowOff>
    </xdr:from>
    <xdr:to>
      <xdr:col>10</xdr:col>
      <xdr:colOff>114300</xdr:colOff>
      <xdr:row>77</xdr:row>
      <xdr:rowOff>84818</xdr:rowOff>
    </xdr:to>
    <xdr:cxnSp macro="">
      <xdr:nvCxnSpPr>
        <xdr:cNvPr id="185" name="直線コネクタ 184"/>
        <xdr:cNvCxnSpPr/>
      </xdr:nvCxnSpPr>
      <xdr:spPr>
        <a:xfrm flipV="1">
          <a:off x="1130300" y="13240648"/>
          <a:ext cx="889000" cy="45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90171</xdr:rowOff>
    </xdr:from>
    <xdr:to>
      <xdr:col>10</xdr:col>
      <xdr:colOff>165100</xdr:colOff>
      <xdr:row>78</xdr:row>
      <xdr:rowOff>20321</xdr:rowOff>
    </xdr:to>
    <xdr:sp macro="" textlink="">
      <xdr:nvSpPr>
        <xdr:cNvPr id="186" name="フローチャート: 判断 185"/>
        <xdr:cNvSpPr/>
      </xdr:nvSpPr>
      <xdr:spPr>
        <a:xfrm>
          <a:off x="1968500" y="13291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11448</xdr:rowOff>
    </xdr:from>
    <xdr:ext cx="599010" cy="259045"/>
    <xdr:sp macro="" textlink="">
      <xdr:nvSpPr>
        <xdr:cNvPr id="187" name="テキスト ボックス 186"/>
        <xdr:cNvSpPr txBox="1"/>
      </xdr:nvSpPr>
      <xdr:spPr>
        <a:xfrm>
          <a:off x="1719795" y="13384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138525</xdr:rowOff>
    </xdr:from>
    <xdr:to>
      <xdr:col>6</xdr:col>
      <xdr:colOff>38100</xdr:colOff>
      <xdr:row>78</xdr:row>
      <xdr:rowOff>68675</xdr:rowOff>
    </xdr:to>
    <xdr:sp macro="" textlink="">
      <xdr:nvSpPr>
        <xdr:cNvPr id="188" name="フローチャート: 判断 187"/>
        <xdr:cNvSpPr/>
      </xdr:nvSpPr>
      <xdr:spPr>
        <a:xfrm>
          <a:off x="1079500" y="1334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59802</xdr:rowOff>
    </xdr:from>
    <xdr:ext cx="599010" cy="259045"/>
    <xdr:sp macro="" textlink="">
      <xdr:nvSpPr>
        <xdr:cNvPr id="189" name="テキスト ボックス 188"/>
        <xdr:cNvSpPr txBox="1"/>
      </xdr:nvSpPr>
      <xdr:spPr>
        <a:xfrm>
          <a:off x="830795" y="13432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108797</xdr:rowOff>
    </xdr:from>
    <xdr:to>
      <xdr:col>24</xdr:col>
      <xdr:colOff>114300</xdr:colOff>
      <xdr:row>76</xdr:row>
      <xdr:rowOff>38946</xdr:rowOff>
    </xdr:to>
    <xdr:sp macro="" textlink="">
      <xdr:nvSpPr>
        <xdr:cNvPr id="195" name="楕円 194"/>
        <xdr:cNvSpPr/>
      </xdr:nvSpPr>
      <xdr:spPr>
        <a:xfrm>
          <a:off x="4584700" y="1296754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131674</xdr:rowOff>
    </xdr:from>
    <xdr:ext cx="599010" cy="259045"/>
    <xdr:sp macro="" textlink="">
      <xdr:nvSpPr>
        <xdr:cNvPr id="196" name="民生費該当値テキスト"/>
        <xdr:cNvSpPr txBox="1"/>
      </xdr:nvSpPr>
      <xdr:spPr>
        <a:xfrm>
          <a:off x="4686300" y="12818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106923</xdr:rowOff>
    </xdr:from>
    <xdr:to>
      <xdr:col>20</xdr:col>
      <xdr:colOff>38100</xdr:colOff>
      <xdr:row>76</xdr:row>
      <xdr:rowOff>37074</xdr:rowOff>
    </xdr:to>
    <xdr:sp macro="" textlink="">
      <xdr:nvSpPr>
        <xdr:cNvPr id="197" name="楕円 196"/>
        <xdr:cNvSpPr/>
      </xdr:nvSpPr>
      <xdr:spPr>
        <a:xfrm>
          <a:off x="3746500" y="1296567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53600</xdr:rowOff>
    </xdr:from>
    <xdr:ext cx="599010" cy="259045"/>
    <xdr:sp macro="" textlink="">
      <xdr:nvSpPr>
        <xdr:cNvPr id="198" name="テキスト ボックス 197"/>
        <xdr:cNvSpPr txBox="1"/>
      </xdr:nvSpPr>
      <xdr:spPr>
        <a:xfrm>
          <a:off x="3497795" y="1274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164822</xdr:rowOff>
    </xdr:from>
    <xdr:to>
      <xdr:col>15</xdr:col>
      <xdr:colOff>101600</xdr:colOff>
      <xdr:row>77</xdr:row>
      <xdr:rowOff>94972</xdr:rowOff>
    </xdr:to>
    <xdr:sp macro="" textlink="">
      <xdr:nvSpPr>
        <xdr:cNvPr id="199" name="楕円 198"/>
        <xdr:cNvSpPr/>
      </xdr:nvSpPr>
      <xdr:spPr>
        <a:xfrm>
          <a:off x="2857500" y="13195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111499</xdr:rowOff>
    </xdr:from>
    <xdr:ext cx="599010" cy="259045"/>
    <xdr:sp macro="" textlink="">
      <xdr:nvSpPr>
        <xdr:cNvPr id="200" name="テキスト ボックス 199"/>
        <xdr:cNvSpPr txBox="1"/>
      </xdr:nvSpPr>
      <xdr:spPr>
        <a:xfrm>
          <a:off x="2608795" y="12970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159648</xdr:rowOff>
    </xdr:from>
    <xdr:to>
      <xdr:col>10</xdr:col>
      <xdr:colOff>165100</xdr:colOff>
      <xdr:row>77</xdr:row>
      <xdr:rowOff>89798</xdr:rowOff>
    </xdr:to>
    <xdr:sp macro="" textlink="">
      <xdr:nvSpPr>
        <xdr:cNvPr id="201" name="楕円 200"/>
        <xdr:cNvSpPr/>
      </xdr:nvSpPr>
      <xdr:spPr>
        <a:xfrm>
          <a:off x="1968500" y="13189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106324</xdr:rowOff>
    </xdr:from>
    <xdr:ext cx="599010" cy="259045"/>
    <xdr:sp macro="" textlink="">
      <xdr:nvSpPr>
        <xdr:cNvPr id="202" name="テキスト ボックス 201"/>
        <xdr:cNvSpPr txBox="1"/>
      </xdr:nvSpPr>
      <xdr:spPr>
        <a:xfrm>
          <a:off x="1719795" y="1296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34018</xdr:rowOff>
    </xdr:from>
    <xdr:to>
      <xdr:col>6</xdr:col>
      <xdr:colOff>38100</xdr:colOff>
      <xdr:row>77</xdr:row>
      <xdr:rowOff>135618</xdr:rowOff>
    </xdr:to>
    <xdr:sp macro="" textlink="">
      <xdr:nvSpPr>
        <xdr:cNvPr id="203" name="楕円 202"/>
        <xdr:cNvSpPr/>
      </xdr:nvSpPr>
      <xdr:spPr>
        <a:xfrm>
          <a:off x="1079500" y="1323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152145</xdr:rowOff>
    </xdr:from>
    <xdr:ext cx="599010" cy="259045"/>
    <xdr:sp macro="" textlink="">
      <xdr:nvSpPr>
        <xdr:cNvPr id="204" name="テキスト ボックス 203"/>
        <xdr:cNvSpPr txBox="1"/>
      </xdr:nvSpPr>
      <xdr:spPr>
        <a:xfrm>
          <a:off x="830795" y="13010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5" name="テキスト ボックス 224"/>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7" name="テキスト ボックス 226"/>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9" name="テキスト ボックス 228"/>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57404</xdr:rowOff>
    </xdr:from>
    <xdr:to>
      <xdr:col>24</xdr:col>
      <xdr:colOff>62865</xdr:colOff>
      <xdr:row>99</xdr:row>
      <xdr:rowOff>17627</xdr:rowOff>
    </xdr:to>
    <xdr:cxnSp macro="">
      <xdr:nvCxnSpPr>
        <xdr:cNvPr id="231" name="直線コネクタ 230"/>
        <xdr:cNvCxnSpPr/>
      </xdr:nvCxnSpPr>
      <xdr:spPr>
        <a:xfrm flipV="1">
          <a:off x="4633595" y="15487904"/>
          <a:ext cx="1270" cy="1503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21454</xdr:rowOff>
    </xdr:from>
    <xdr:ext cx="534377" cy="259045"/>
    <xdr:sp macro="" textlink="">
      <xdr:nvSpPr>
        <xdr:cNvPr id="232" name="衛生費最小値テキスト"/>
        <xdr:cNvSpPr txBox="1"/>
      </xdr:nvSpPr>
      <xdr:spPr>
        <a:xfrm>
          <a:off x="4686300" y="16995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17627</xdr:rowOff>
    </xdr:from>
    <xdr:to>
      <xdr:col>24</xdr:col>
      <xdr:colOff>152400</xdr:colOff>
      <xdr:row>99</xdr:row>
      <xdr:rowOff>17627</xdr:rowOff>
    </xdr:to>
    <xdr:cxnSp macro="">
      <xdr:nvCxnSpPr>
        <xdr:cNvPr id="233" name="直線コネクタ 232"/>
        <xdr:cNvCxnSpPr/>
      </xdr:nvCxnSpPr>
      <xdr:spPr>
        <a:xfrm>
          <a:off x="4546600" y="1699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4081</xdr:rowOff>
    </xdr:from>
    <xdr:ext cx="534377" cy="259045"/>
    <xdr:sp macro="" textlink="">
      <xdr:nvSpPr>
        <xdr:cNvPr id="234" name="衛生費最大値テキスト"/>
        <xdr:cNvSpPr txBox="1"/>
      </xdr:nvSpPr>
      <xdr:spPr>
        <a:xfrm>
          <a:off x="4686300" y="1526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78,520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57404</xdr:rowOff>
    </xdr:from>
    <xdr:to>
      <xdr:col>24</xdr:col>
      <xdr:colOff>152400</xdr:colOff>
      <xdr:row>90</xdr:row>
      <xdr:rowOff>57404</xdr:rowOff>
    </xdr:to>
    <xdr:cxnSp macro="">
      <xdr:nvCxnSpPr>
        <xdr:cNvPr id="235" name="直線コネクタ 234"/>
        <xdr:cNvCxnSpPr/>
      </xdr:nvCxnSpPr>
      <xdr:spPr>
        <a:xfrm>
          <a:off x="4546600" y="15487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114424</xdr:rowOff>
    </xdr:from>
    <xdr:to>
      <xdr:col>24</xdr:col>
      <xdr:colOff>63500</xdr:colOff>
      <xdr:row>96</xdr:row>
      <xdr:rowOff>37516</xdr:rowOff>
    </xdr:to>
    <xdr:cxnSp macro="">
      <xdr:nvCxnSpPr>
        <xdr:cNvPr id="236" name="直線コネクタ 235"/>
        <xdr:cNvCxnSpPr/>
      </xdr:nvCxnSpPr>
      <xdr:spPr>
        <a:xfrm>
          <a:off x="3797300" y="16059274"/>
          <a:ext cx="838200" cy="437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146883</xdr:rowOff>
    </xdr:from>
    <xdr:ext cx="534377" cy="259045"/>
    <xdr:sp macro="" textlink="">
      <xdr:nvSpPr>
        <xdr:cNvPr id="237" name="衛生費平均値テキスト"/>
        <xdr:cNvSpPr txBox="1"/>
      </xdr:nvSpPr>
      <xdr:spPr>
        <a:xfrm>
          <a:off x="4686300" y="162631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124006</xdr:rowOff>
    </xdr:from>
    <xdr:to>
      <xdr:col>24</xdr:col>
      <xdr:colOff>114300</xdr:colOff>
      <xdr:row>96</xdr:row>
      <xdr:rowOff>54156</xdr:rowOff>
    </xdr:to>
    <xdr:sp macro="" textlink="">
      <xdr:nvSpPr>
        <xdr:cNvPr id="238" name="フローチャート: 判断 237"/>
        <xdr:cNvSpPr/>
      </xdr:nvSpPr>
      <xdr:spPr>
        <a:xfrm>
          <a:off x="4584700" y="16411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114424</xdr:rowOff>
    </xdr:from>
    <xdr:to>
      <xdr:col>19</xdr:col>
      <xdr:colOff>177800</xdr:colOff>
      <xdr:row>98</xdr:row>
      <xdr:rowOff>108905</xdr:rowOff>
    </xdr:to>
    <xdr:cxnSp macro="">
      <xdr:nvCxnSpPr>
        <xdr:cNvPr id="239" name="直線コネクタ 238"/>
        <xdr:cNvCxnSpPr/>
      </xdr:nvCxnSpPr>
      <xdr:spPr>
        <a:xfrm flipV="1">
          <a:off x="2908300" y="16059274"/>
          <a:ext cx="889000" cy="851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19895</xdr:rowOff>
    </xdr:from>
    <xdr:to>
      <xdr:col>20</xdr:col>
      <xdr:colOff>38100</xdr:colOff>
      <xdr:row>96</xdr:row>
      <xdr:rowOff>121495</xdr:rowOff>
    </xdr:to>
    <xdr:sp macro="" textlink="">
      <xdr:nvSpPr>
        <xdr:cNvPr id="240" name="フローチャート: 判断 239"/>
        <xdr:cNvSpPr/>
      </xdr:nvSpPr>
      <xdr:spPr>
        <a:xfrm>
          <a:off x="3746500" y="1647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112622</xdr:rowOff>
    </xdr:from>
    <xdr:ext cx="534377" cy="259045"/>
    <xdr:sp macro="" textlink="">
      <xdr:nvSpPr>
        <xdr:cNvPr id="241" name="テキスト ボックス 240"/>
        <xdr:cNvSpPr txBox="1"/>
      </xdr:nvSpPr>
      <xdr:spPr>
        <a:xfrm>
          <a:off x="3530111" y="1657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108905</xdr:rowOff>
    </xdr:from>
    <xdr:to>
      <xdr:col>15</xdr:col>
      <xdr:colOff>50800</xdr:colOff>
      <xdr:row>99</xdr:row>
      <xdr:rowOff>3389</xdr:rowOff>
    </xdr:to>
    <xdr:cxnSp macro="">
      <xdr:nvCxnSpPr>
        <xdr:cNvPr id="242" name="直線コネクタ 241"/>
        <xdr:cNvCxnSpPr/>
      </xdr:nvCxnSpPr>
      <xdr:spPr>
        <a:xfrm flipV="1">
          <a:off x="2019300" y="16911005"/>
          <a:ext cx="889000" cy="65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34950</xdr:rowOff>
    </xdr:from>
    <xdr:to>
      <xdr:col>15</xdr:col>
      <xdr:colOff>101600</xdr:colOff>
      <xdr:row>98</xdr:row>
      <xdr:rowOff>136550</xdr:rowOff>
    </xdr:to>
    <xdr:sp macro="" textlink="">
      <xdr:nvSpPr>
        <xdr:cNvPr id="243" name="フローチャート: 判断 242"/>
        <xdr:cNvSpPr/>
      </xdr:nvSpPr>
      <xdr:spPr>
        <a:xfrm>
          <a:off x="2857500" y="1683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153077</xdr:rowOff>
    </xdr:from>
    <xdr:ext cx="534377" cy="259045"/>
    <xdr:sp macro="" textlink="">
      <xdr:nvSpPr>
        <xdr:cNvPr id="244" name="テキスト ボックス 243"/>
        <xdr:cNvSpPr txBox="1"/>
      </xdr:nvSpPr>
      <xdr:spPr>
        <a:xfrm>
          <a:off x="2641111" y="16612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163606</xdr:rowOff>
    </xdr:from>
    <xdr:to>
      <xdr:col>10</xdr:col>
      <xdr:colOff>114300</xdr:colOff>
      <xdr:row>99</xdr:row>
      <xdr:rowOff>3389</xdr:rowOff>
    </xdr:to>
    <xdr:cxnSp macro="">
      <xdr:nvCxnSpPr>
        <xdr:cNvPr id="245" name="直線コネクタ 244"/>
        <xdr:cNvCxnSpPr/>
      </xdr:nvCxnSpPr>
      <xdr:spPr>
        <a:xfrm>
          <a:off x="1130300" y="16965706"/>
          <a:ext cx="889000" cy="11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57713</xdr:rowOff>
    </xdr:from>
    <xdr:to>
      <xdr:col>10</xdr:col>
      <xdr:colOff>165100</xdr:colOff>
      <xdr:row>98</xdr:row>
      <xdr:rowOff>159313</xdr:rowOff>
    </xdr:to>
    <xdr:sp macro="" textlink="">
      <xdr:nvSpPr>
        <xdr:cNvPr id="246" name="フローチャート: 判断 245"/>
        <xdr:cNvSpPr/>
      </xdr:nvSpPr>
      <xdr:spPr>
        <a:xfrm>
          <a:off x="1968500" y="16859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4390</xdr:rowOff>
    </xdr:from>
    <xdr:ext cx="534377" cy="259045"/>
    <xdr:sp macro="" textlink="">
      <xdr:nvSpPr>
        <xdr:cNvPr id="247" name="テキスト ボックス 246"/>
        <xdr:cNvSpPr txBox="1"/>
      </xdr:nvSpPr>
      <xdr:spPr>
        <a:xfrm>
          <a:off x="1752111" y="16635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79527</xdr:rowOff>
    </xdr:from>
    <xdr:to>
      <xdr:col>6</xdr:col>
      <xdr:colOff>38100</xdr:colOff>
      <xdr:row>99</xdr:row>
      <xdr:rowOff>9677</xdr:rowOff>
    </xdr:to>
    <xdr:sp macro="" textlink="">
      <xdr:nvSpPr>
        <xdr:cNvPr id="248" name="フローチャート: 判断 247"/>
        <xdr:cNvSpPr/>
      </xdr:nvSpPr>
      <xdr:spPr>
        <a:xfrm>
          <a:off x="1079500" y="1688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26204</xdr:rowOff>
    </xdr:from>
    <xdr:ext cx="534377" cy="259045"/>
    <xdr:sp macro="" textlink="">
      <xdr:nvSpPr>
        <xdr:cNvPr id="249" name="テキスト ボックス 248"/>
        <xdr:cNvSpPr txBox="1"/>
      </xdr:nvSpPr>
      <xdr:spPr>
        <a:xfrm>
          <a:off x="863111" y="1665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158166</xdr:rowOff>
    </xdr:from>
    <xdr:to>
      <xdr:col>24</xdr:col>
      <xdr:colOff>114300</xdr:colOff>
      <xdr:row>96</xdr:row>
      <xdr:rowOff>88316</xdr:rowOff>
    </xdr:to>
    <xdr:sp macro="" textlink="">
      <xdr:nvSpPr>
        <xdr:cNvPr id="255" name="楕円 254"/>
        <xdr:cNvSpPr/>
      </xdr:nvSpPr>
      <xdr:spPr>
        <a:xfrm>
          <a:off x="4584700" y="1644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136593</xdr:rowOff>
    </xdr:from>
    <xdr:ext cx="534377" cy="259045"/>
    <xdr:sp macro="" textlink="">
      <xdr:nvSpPr>
        <xdr:cNvPr id="256" name="衛生費該当値テキスト"/>
        <xdr:cNvSpPr txBox="1"/>
      </xdr:nvSpPr>
      <xdr:spPr>
        <a:xfrm>
          <a:off x="4686300" y="16424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63624</xdr:rowOff>
    </xdr:from>
    <xdr:to>
      <xdr:col>20</xdr:col>
      <xdr:colOff>38100</xdr:colOff>
      <xdr:row>93</xdr:row>
      <xdr:rowOff>165224</xdr:rowOff>
    </xdr:to>
    <xdr:sp macro="" textlink="">
      <xdr:nvSpPr>
        <xdr:cNvPr id="257" name="楕円 256"/>
        <xdr:cNvSpPr/>
      </xdr:nvSpPr>
      <xdr:spPr>
        <a:xfrm>
          <a:off x="3746500" y="1600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10301</xdr:rowOff>
    </xdr:from>
    <xdr:ext cx="534377" cy="259045"/>
    <xdr:sp macro="" textlink="">
      <xdr:nvSpPr>
        <xdr:cNvPr id="258" name="テキスト ボックス 257"/>
        <xdr:cNvSpPr txBox="1"/>
      </xdr:nvSpPr>
      <xdr:spPr>
        <a:xfrm>
          <a:off x="3530111" y="15783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58105</xdr:rowOff>
    </xdr:from>
    <xdr:to>
      <xdr:col>15</xdr:col>
      <xdr:colOff>101600</xdr:colOff>
      <xdr:row>98</xdr:row>
      <xdr:rowOff>159705</xdr:rowOff>
    </xdr:to>
    <xdr:sp macro="" textlink="">
      <xdr:nvSpPr>
        <xdr:cNvPr id="259" name="楕円 258"/>
        <xdr:cNvSpPr/>
      </xdr:nvSpPr>
      <xdr:spPr>
        <a:xfrm>
          <a:off x="2857500" y="1686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150832</xdr:rowOff>
    </xdr:from>
    <xdr:ext cx="534377" cy="259045"/>
    <xdr:sp macro="" textlink="">
      <xdr:nvSpPr>
        <xdr:cNvPr id="260" name="テキスト ボックス 259"/>
        <xdr:cNvSpPr txBox="1"/>
      </xdr:nvSpPr>
      <xdr:spPr>
        <a:xfrm>
          <a:off x="2641111" y="16952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124039</xdr:rowOff>
    </xdr:from>
    <xdr:to>
      <xdr:col>10</xdr:col>
      <xdr:colOff>165100</xdr:colOff>
      <xdr:row>99</xdr:row>
      <xdr:rowOff>54189</xdr:rowOff>
    </xdr:to>
    <xdr:sp macro="" textlink="">
      <xdr:nvSpPr>
        <xdr:cNvPr id="261" name="楕円 260"/>
        <xdr:cNvSpPr/>
      </xdr:nvSpPr>
      <xdr:spPr>
        <a:xfrm>
          <a:off x="1968500" y="1692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45316</xdr:rowOff>
    </xdr:from>
    <xdr:ext cx="534377" cy="259045"/>
    <xdr:sp macro="" textlink="">
      <xdr:nvSpPr>
        <xdr:cNvPr id="262" name="テキスト ボックス 261"/>
        <xdr:cNvSpPr txBox="1"/>
      </xdr:nvSpPr>
      <xdr:spPr>
        <a:xfrm>
          <a:off x="1752111" y="17018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112806</xdr:rowOff>
    </xdr:from>
    <xdr:to>
      <xdr:col>6</xdr:col>
      <xdr:colOff>38100</xdr:colOff>
      <xdr:row>99</xdr:row>
      <xdr:rowOff>42956</xdr:rowOff>
    </xdr:to>
    <xdr:sp macro="" textlink="">
      <xdr:nvSpPr>
        <xdr:cNvPr id="263" name="楕円 262"/>
        <xdr:cNvSpPr/>
      </xdr:nvSpPr>
      <xdr:spPr>
        <a:xfrm>
          <a:off x="1079500" y="16914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34083</xdr:rowOff>
    </xdr:from>
    <xdr:ext cx="534377" cy="259045"/>
    <xdr:sp macro="" textlink="">
      <xdr:nvSpPr>
        <xdr:cNvPr id="264" name="テキスト ボックス 263"/>
        <xdr:cNvSpPr txBox="1"/>
      </xdr:nvSpPr>
      <xdr:spPr>
        <a:xfrm>
          <a:off x="863111" y="17007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51003</xdr:rowOff>
    </xdr:from>
    <xdr:to>
      <xdr:col>54</xdr:col>
      <xdr:colOff>189865</xdr:colOff>
      <xdr:row>38</xdr:row>
      <xdr:rowOff>139700</xdr:rowOff>
    </xdr:to>
    <xdr:cxnSp macro="">
      <xdr:nvCxnSpPr>
        <xdr:cNvPr id="286" name="直線コネクタ 285"/>
        <xdr:cNvCxnSpPr/>
      </xdr:nvCxnSpPr>
      <xdr:spPr>
        <a:xfrm flipV="1">
          <a:off x="10475595" y="5365953"/>
          <a:ext cx="1270" cy="12888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169130</xdr:rowOff>
    </xdr:from>
    <xdr:ext cx="469744" cy="259045"/>
    <xdr:sp macro="" textlink="">
      <xdr:nvSpPr>
        <xdr:cNvPr id="289" name="労働費最大値テキスト"/>
        <xdr:cNvSpPr txBox="1"/>
      </xdr:nvSpPr>
      <xdr:spPr>
        <a:xfrm>
          <a:off x="10528300" y="5141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51003</xdr:rowOff>
    </xdr:from>
    <xdr:to>
      <xdr:col>55</xdr:col>
      <xdr:colOff>88900</xdr:colOff>
      <xdr:row>31</xdr:row>
      <xdr:rowOff>51003</xdr:rowOff>
    </xdr:to>
    <xdr:cxnSp macro="">
      <xdr:nvCxnSpPr>
        <xdr:cNvPr id="290" name="直線コネクタ 289"/>
        <xdr:cNvCxnSpPr/>
      </xdr:nvCxnSpPr>
      <xdr:spPr>
        <a:xfrm>
          <a:off x="10388600" y="5365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52375</xdr:rowOff>
    </xdr:from>
    <xdr:to>
      <xdr:col>55</xdr:col>
      <xdr:colOff>0</xdr:colOff>
      <xdr:row>37</xdr:row>
      <xdr:rowOff>6198</xdr:rowOff>
    </xdr:to>
    <xdr:cxnSp macro="">
      <xdr:nvCxnSpPr>
        <xdr:cNvPr id="291" name="直線コネクタ 290"/>
        <xdr:cNvCxnSpPr/>
      </xdr:nvCxnSpPr>
      <xdr:spPr>
        <a:xfrm flipV="1">
          <a:off x="9639300" y="6224575"/>
          <a:ext cx="838200" cy="125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93387</xdr:rowOff>
    </xdr:from>
    <xdr:ext cx="378565" cy="259045"/>
    <xdr:sp macro="" textlink="">
      <xdr:nvSpPr>
        <xdr:cNvPr id="292" name="労働費平均値テキスト"/>
        <xdr:cNvSpPr txBox="1"/>
      </xdr:nvSpPr>
      <xdr:spPr>
        <a:xfrm>
          <a:off x="10528300" y="626558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114960</xdr:rowOff>
    </xdr:from>
    <xdr:to>
      <xdr:col>55</xdr:col>
      <xdr:colOff>50800</xdr:colOff>
      <xdr:row>37</xdr:row>
      <xdr:rowOff>45110</xdr:rowOff>
    </xdr:to>
    <xdr:sp macro="" textlink="">
      <xdr:nvSpPr>
        <xdr:cNvPr id="293" name="フローチャート: 判断 292"/>
        <xdr:cNvSpPr/>
      </xdr:nvSpPr>
      <xdr:spPr>
        <a:xfrm>
          <a:off x="10426700" y="62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59690</xdr:rowOff>
    </xdr:from>
    <xdr:to>
      <xdr:col>50</xdr:col>
      <xdr:colOff>114300</xdr:colOff>
      <xdr:row>37</xdr:row>
      <xdr:rowOff>6198</xdr:rowOff>
    </xdr:to>
    <xdr:cxnSp macro="">
      <xdr:nvCxnSpPr>
        <xdr:cNvPr id="294" name="直線コネクタ 293"/>
        <xdr:cNvCxnSpPr/>
      </xdr:nvCxnSpPr>
      <xdr:spPr>
        <a:xfrm>
          <a:off x="8750300" y="6231890"/>
          <a:ext cx="889000" cy="117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99873</xdr:rowOff>
    </xdr:from>
    <xdr:to>
      <xdr:col>50</xdr:col>
      <xdr:colOff>165100</xdr:colOff>
      <xdr:row>37</xdr:row>
      <xdr:rowOff>30023</xdr:rowOff>
    </xdr:to>
    <xdr:sp macro="" textlink="">
      <xdr:nvSpPr>
        <xdr:cNvPr id="295" name="フローチャート: 判断 294"/>
        <xdr:cNvSpPr/>
      </xdr:nvSpPr>
      <xdr:spPr>
        <a:xfrm>
          <a:off x="9588500" y="6272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46550</xdr:rowOff>
    </xdr:from>
    <xdr:ext cx="378565" cy="259045"/>
    <xdr:sp macro="" textlink="">
      <xdr:nvSpPr>
        <xdr:cNvPr id="296" name="テキスト ボックス 295"/>
        <xdr:cNvSpPr txBox="1"/>
      </xdr:nvSpPr>
      <xdr:spPr>
        <a:xfrm>
          <a:off x="9450017" y="60473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59690</xdr:rowOff>
    </xdr:from>
    <xdr:to>
      <xdr:col>45</xdr:col>
      <xdr:colOff>177800</xdr:colOff>
      <xdr:row>36</xdr:row>
      <xdr:rowOff>103581</xdr:rowOff>
    </xdr:to>
    <xdr:cxnSp macro="">
      <xdr:nvCxnSpPr>
        <xdr:cNvPr id="297" name="直線コネクタ 296"/>
        <xdr:cNvCxnSpPr/>
      </xdr:nvCxnSpPr>
      <xdr:spPr>
        <a:xfrm flipV="1">
          <a:off x="7861300" y="6231890"/>
          <a:ext cx="889000" cy="43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96672</xdr:rowOff>
    </xdr:from>
    <xdr:to>
      <xdr:col>46</xdr:col>
      <xdr:colOff>38100</xdr:colOff>
      <xdr:row>37</xdr:row>
      <xdr:rowOff>26822</xdr:rowOff>
    </xdr:to>
    <xdr:sp macro="" textlink="">
      <xdr:nvSpPr>
        <xdr:cNvPr id="298" name="フローチャート: 判断 297"/>
        <xdr:cNvSpPr/>
      </xdr:nvSpPr>
      <xdr:spPr>
        <a:xfrm>
          <a:off x="8699500" y="62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17949</xdr:rowOff>
    </xdr:from>
    <xdr:ext cx="378565" cy="259045"/>
    <xdr:sp macro="" textlink="">
      <xdr:nvSpPr>
        <xdr:cNvPr id="299" name="テキスト ボックス 298"/>
        <xdr:cNvSpPr txBox="1"/>
      </xdr:nvSpPr>
      <xdr:spPr>
        <a:xfrm>
          <a:off x="8561017" y="6361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103581</xdr:rowOff>
    </xdr:from>
    <xdr:to>
      <xdr:col>41</xdr:col>
      <xdr:colOff>50800</xdr:colOff>
      <xdr:row>36</xdr:row>
      <xdr:rowOff>106325</xdr:rowOff>
    </xdr:to>
    <xdr:cxnSp macro="">
      <xdr:nvCxnSpPr>
        <xdr:cNvPr id="300" name="直線コネクタ 299"/>
        <xdr:cNvCxnSpPr/>
      </xdr:nvCxnSpPr>
      <xdr:spPr>
        <a:xfrm flipV="1">
          <a:off x="6972300" y="6275781"/>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110846</xdr:rowOff>
    </xdr:from>
    <xdr:to>
      <xdr:col>41</xdr:col>
      <xdr:colOff>101600</xdr:colOff>
      <xdr:row>37</xdr:row>
      <xdr:rowOff>40996</xdr:rowOff>
    </xdr:to>
    <xdr:sp macro="" textlink="">
      <xdr:nvSpPr>
        <xdr:cNvPr id="301" name="フローチャート: 判断 300"/>
        <xdr:cNvSpPr/>
      </xdr:nvSpPr>
      <xdr:spPr>
        <a:xfrm>
          <a:off x="78105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32123</xdr:rowOff>
    </xdr:from>
    <xdr:ext cx="378565" cy="259045"/>
    <xdr:sp macro="" textlink="">
      <xdr:nvSpPr>
        <xdr:cNvPr id="302" name="テキスト ボックス 301"/>
        <xdr:cNvSpPr txBox="1"/>
      </xdr:nvSpPr>
      <xdr:spPr>
        <a:xfrm>
          <a:off x="7672017" y="6375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134620</xdr:rowOff>
    </xdr:from>
    <xdr:to>
      <xdr:col>36</xdr:col>
      <xdr:colOff>165100</xdr:colOff>
      <xdr:row>37</xdr:row>
      <xdr:rowOff>64770</xdr:rowOff>
    </xdr:to>
    <xdr:sp macro="" textlink="">
      <xdr:nvSpPr>
        <xdr:cNvPr id="303" name="フローチャート: 判断 302"/>
        <xdr:cNvSpPr/>
      </xdr:nvSpPr>
      <xdr:spPr>
        <a:xfrm>
          <a:off x="6921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55897</xdr:rowOff>
    </xdr:from>
    <xdr:ext cx="378565" cy="259045"/>
    <xdr:sp macro="" textlink="">
      <xdr:nvSpPr>
        <xdr:cNvPr id="304" name="テキスト ボックス 303"/>
        <xdr:cNvSpPr txBox="1"/>
      </xdr:nvSpPr>
      <xdr:spPr>
        <a:xfrm>
          <a:off x="6783017" y="6399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1575</xdr:rowOff>
    </xdr:from>
    <xdr:to>
      <xdr:col>55</xdr:col>
      <xdr:colOff>50800</xdr:colOff>
      <xdr:row>36</xdr:row>
      <xdr:rowOff>103175</xdr:rowOff>
    </xdr:to>
    <xdr:sp macro="" textlink="">
      <xdr:nvSpPr>
        <xdr:cNvPr id="310" name="楕円 309"/>
        <xdr:cNvSpPr/>
      </xdr:nvSpPr>
      <xdr:spPr>
        <a:xfrm>
          <a:off x="10426700" y="617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24452</xdr:rowOff>
    </xdr:from>
    <xdr:ext cx="378565" cy="259045"/>
    <xdr:sp macro="" textlink="">
      <xdr:nvSpPr>
        <xdr:cNvPr id="311" name="労働費該当値テキスト"/>
        <xdr:cNvSpPr txBox="1"/>
      </xdr:nvSpPr>
      <xdr:spPr>
        <a:xfrm>
          <a:off x="10528300" y="6025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126848</xdr:rowOff>
    </xdr:from>
    <xdr:to>
      <xdr:col>50</xdr:col>
      <xdr:colOff>165100</xdr:colOff>
      <xdr:row>37</xdr:row>
      <xdr:rowOff>56998</xdr:rowOff>
    </xdr:to>
    <xdr:sp macro="" textlink="">
      <xdr:nvSpPr>
        <xdr:cNvPr id="312" name="楕円 311"/>
        <xdr:cNvSpPr/>
      </xdr:nvSpPr>
      <xdr:spPr>
        <a:xfrm>
          <a:off x="9588500" y="629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48125</xdr:rowOff>
    </xdr:from>
    <xdr:ext cx="378565" cy="259045"/>
    <xdr:sp macro="" textlink="">
      <xdr:nvSpPr>
        <xdr:cNvPr id="313" name="テキスト ボックス 312"/>
        <xdr:cNvSpPr txBox="1"/>
      </xdr:nvSpPr>
      <xdr:spPr>
        <a:xfrm>
          <a:off x="9450017" y="63917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8890</xdr:rowOff>
    </xdr:from>
    <xdr:to>
      <xdr:col>46</xdr:col>
      <xdr:colOff>38100</xdr:colOff>
      <xdr:row>36</xdr:row>
      <xdr:rowOff>110490</xdr:rowOff>
    </xdr:to>
    <xdr:sp macro="" textlink="">
      <xdr:nvSpPr>
        <xdr:cNvPr id="314" name="楕円 313"/>
        <xdr:cNvSpPr/>
      </xdr:nvSpPr>
      <xdr:spPr>
        <a:xfrm>
          <a:off x="8699500" y="618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127017</xdr:rowOff>
    </xdr:from>
    <xdr:ext cx="378565" cy="259045"/>
    <xdr:sp macro="" textlink="">
      <xdr:nvSpPr>
        <xdr:cNvPr id="315" name="テキスト ボックス 314"/>
        <xdr:cNvSpPr txBox="1"/>
      </xdr:nvSpPr>
      <xdr:spPr>
        <a:xfrm>
          <a:off x="8561017" y="5956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52781</xdr:rowOff>
    </xdr:from>
    <xdr:to>
      <xdr:col>41</xdr:col>
      <xdr:colOff>101600</xdr:colOff>
      <xdr:row>36</xdr:row>
      <xdr:rowOff>154381</xdr:rowOff>
    </xdr:to>
    <xdr:sp macro="" textlink="">
      <xdr:nvSpPr>
        <xdr:cNvPr id="316" name="楕円 315"/>
        <xdr:cNvSpPr/>
      </xdr:nvSpPr>
      <xdr:spPr>
        <a:xfrm>
          <a:off x="7810500" y="622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170908</xdr:rowOff>
    </xdr:from>
    <xdr:ext cx="378565" cy="259045"/>
    <xdr:sp macro="" textlink="">
      <xdr:nvSpPr>
        <xdr:cNvPr id="317" name="テキスト ボックス 316"/>
        <xdr:cNvSpPr txBox="1"/>
      </xdr:nvSpPr>
      <xdr:spPr>
        <a:xfrm>
          <a:off x="7672017" y="60002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55525</xdr:rowOff>
    </xdr:from>
    <xdr:to>
      <xdr:col>36</xdr:col>
      <xdr:colOff>165100</xdr:colOff>
      <xdr:row>36</xdr:row>
      <xdr:rowOff>157125</xdr:rowOff>
    </xdr:to>
    <xdr:sp macro="" textlink="">
      <xdr:nvSpPr>
        <xdr:cNvPr id="318" name="楕円 317"/>
        <xdr:cNvSpPr/>
      </xdr:nvSpPr>
      <xdr:spPr>
        <a:xfrm>
          <a:off x="6921500" y="622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2202</xdr:rowOff>
    </xdr:from>
    <xdr:ext cx="378565" cy="259045"/>
    <xdr:sp macro="" textlink="">
      <xdr:nvSpPr>
        <xdr:cNvPr id="319" name="テキスト ボックス 318"/>
        <xdr:cNvSpPr txBox="1"/>
      </xdr:nvSpPr>
      <xdr:spPr>
        <a:xfrm>
          <a:off x="6783017" y="60029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0" name="直線コネクタ 329"/>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1" name="テキスト ボックス 330"/>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4" name="直線コネクタ 333"/>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35" name="テキスト ボックス 334"/>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7" name="テキスト ボックス 33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54946</xdr:rowOff>
    </xdr:from>
    <xdr:to>
      <xdr:col>54</xdr:col>
      <xdr:colOff>189865</xdr:colOff>
      <xdr:row>58</xdr:row>
      <xdr:rowOff>18999</xdr:rowOff>
    </xdr:to>
    <xdr:cxnSp macro="">
      <xdr:nvCxnSpPr>
        <xdr:cNvPr id="339" name="直線コネクタ 338"/>
        <xdr:cNvCxnSpPr/>
      </xdr:nvCxnSpPr>
      <xdr:spPr>
        <a:xfrm flipV="1">
          <a:off x="10475595" y="8798896"/>
          <a:ext cx="1270" cy="1164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22826</xdr:rowOff>
    </xdr:from>
    <xdr:ext cx="378565" cy="259045"/>
    <xdr:sp macro="" textlink="">
      <xdr:nvSpPr>
        <xdr:cNvPr id="340" name="農林水産業費最小値テキスト"/>
        <xdr:cNvSpPr txBox="1"/>
      </xdr:nvSpPr>
      <xdr:spPr>
        <a:xfrm>
          <a:off x="10528300" y="9966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18999</xdr:rowOff>
    </xdr:from>
    <xdr:to>
      <xdr:col>55</xdr:col>
      <xdr:colOff>88900</xdr:colOff>
      <xdr:row>58</xdr:row>
      <xdr:rowOff>18999</xdr:rowOff>
    </xdr:to>
    <xdr:cxnSp macro="">
      <xdr:nvCxnSpPr>
        <xdr:cNvPr id="341" name="直線コネクタ 340"/>
        <xdr:cNvCxnSpPr/>
      </xdr:nvCxnSpPr>
      <xdr:spPr>
        <a:xfrm>
          <a:off x="10388600" y="9963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1623</xdr:rowOff>
    </xdr:from>
    <xdr:ext cx="534377" cy="259045"/>
    <xdr:sp macro="" textlink="">
      <xdr:nvSpPr>
        <xdr:cNvPr id="342" name="農林水産業費最大値テキスト"/>
        <xdr:cNvSpPr txBox="1"/>
      </xdr:nvSpPr>
      <xdr:spPr>
        <a:xfrm>
          <a:off x="10528300" y="857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20,483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54946</xdr:rowOff>
    </xdr:from>
    <xdr:to>
      <xdr:col>55</xdr:col>
      <xdr:colOff>88900</xdr:colOff>
      <xdr:row>51</xdr:row>
      <xdr:rowOff>54946</xdr:rowOff>
    </xdr:to>
    <xdr:cxnSp macro="">
      <xdr:nvCxnSpPr>
        <xdr:cNvPr id="343" name="直線コネクタ 342"/>
        <xdr:cNvCxnSpPr/>
      </xdr:nvCxnSpPr>
      <xdr:spPr>
        <a:xfrm>
          <a:off x="10388600" y="8798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154959</xdr:rowOff>
    </xdr:from>
    <xdr:to>
      <xdr:col>55</xdr:col>
      <xdr:colOff>0</xdr:colOff>
      <xdr:row>57</xdr:row>
      <xdr:rowOff>159988</xdr:rowOff>
    </xdr:to>
    <xdr:cxnSp macro="">
      <xdr:nvCxnSpPr>
        <xdr:cNvPr id="344" name="直線コネクタ 343"/>
        <xdr:cNvCxnSpPr/>
      </xdr:nvCxnSpPr>
      <xdr:spPr>
        <a:xfrm flipV="1">
          <a:off x="9639300" y="9927609"/>
          <a:ext cx="8382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34682</xdr:rowOff>
    </xdr:from>
    <xdr:ext cx="469744" cy="259045"/>
    <xdr:sp macro="" textlink="">
      <xdr:nvSpPr>
        <xdr:cNvPr id="345" name="農林水産業費平均値テキスト"/>
        <xdr:cNvSpPr txBox="1"/>
      </xdr:nvSpPr>
      <xdr:spPr>
        <a:xfrm>
          <a:off x="10528300" y="94644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11805</xdr:rowOff>
    </xdr:from>
    <xdr:to>
      <xdr:col>55</xdr:col>
      <xdr:colOff>50800</xdr:colOff>
      <xdr:row>56</xdr:row>
      <xdr:rowOff>113405</xdr:rowOff>
    </xdr:to>
    <xdr:sp macro="" textlink="">
      <xdr:nvSpPr>
        <xdr:cNvPr id="346" name="フローチャート: 判断 345"/>
        <xdr:cNvSpPr/>
      </xdr:nvSpPr>
      <xdr:spPr>
        <a:xfrm>
          <a:off x="10426700" y="961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159131</xdr:rowOff>
    </xdr:from>
    <xdr:to>
      <xdr:col>50</xdr:col>
      <xdr:colOff>114300</xdr:colOff>
      <xdr:row>57</xdr:row>
      <xdr:rowOff>159988</xdr:rowOff>
    </xdr:to>
    <xdr:cxnSp macro="">
      <xdr:nvCxnSpPr>
        <xdr:cNvPr id="347" name="直線コネクタ 346"/>
        <xdr:cNvCxnSpPr/>
      </xdr:nvCxnSpPr>
      <xdr:spPr>
        <a:xfrm>
          <a:off x="8750300" y="9931781"/>
          <a:ext cx="889000" cy="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17463</xdr:rowOff>
    </xdr:from>
    <xdr:to>
      <xdr:col>50</xdr:col>
      <xdr:colOff>165100</xdr:colOff>
      <xdr:row>56</xdr:row>
      <xdr:rowOff>119063</xdr:rowOff>
    </xdr:to>
    <xdr:sp macro="" textlink="">
      <xdr:nvSpPr>
        <xdr:cNvPr id="348" name="フローチャート: 判断 347"/>
        <xdr:cNvSpPr/>
      </xdr:nvSpPr>
      <xdr:spPr>
        <a:xfrm>
          <a:off x="9588500" y="9618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135590</xdr:rowOff>
    </xdr:from>
    <xdr:ext cx="469744" cy="259045"/>
    <xdr:sp macro="" textlink="">
      <xdr:nvSpPr>
        <xdr:cNvPr id="349" name="テキスト ボックス 348"/>
        <xdr:cNvSpPr txBox="1"/>
      </xdr:nvSpPr>
      <xdr:spPr>
        <a:xfrm>
          <a:off x="9404428" y="9393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154502</xdr:rowOff>
    </xdr:from>
    <xdr:to>
      <xdr:col>45</xdr:col>
      <xdr:colOff>177800</xdr:colOff>
      <xdr:row>57</xdr:row>
      <xdr:rowOff>159131</xdr:rowOff>
    </xdr:to>
    <xdr:cxnSp macro="">
      <xdr:nvCxnSpPr>
        <xdr:cNvPr id="350" name="直線コネクタ 349"/>
        <xdr:cNvCxnSpPr/>
      </xdr:nvCxnSpPr>
      <xdr:spPr>
        <a:xfrm>
          <a:off x="7861300" y="9927152"/>
          <a:ext cx="889000" cy="4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165424</xdr:rowOff>
    </xdr:from>
    <xdr:to>
      <xdr:col>46</xdr:col>
      <xdr:colOff>38100</xdr:colOff>
      <xdr:row>56</xdr:row>
      <xdr:rowOff>95574</xdr:rowOff>
    </xdr:to>
    <xdr:sp macro="" textlink="">
      <xdr:nvSpPr>
        <xdr:cNvPr id="351" name="フローチャート: 判断 350"/>
        <xdr:cNvSpPr/>
      </xdr:nvSpPr>
      <xdr:spPr>
        <a:xfrm>
          <a:off x="8699500" y="959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112101</xdr:rowOff>
    </xdr:from>
    <xdr:ext cx="469744" cy="259045"/>
    <xdr:sp macro="" textlink="">
      <xdr:nvSpPr>
        <xdr:cNvPr id="352" name="テキスト ボックス 351"/>
        <xdr:cNvSpPr txBox="1"/>
      </xdr:nvSpPr>
      <xdr:spPr>
        <a:xfrm>
          <a:off x="8515428" y="9370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154502</xdr:rowOff>
    </xdr:from>
    <xdr:to>
      <xdr:col>41</xdr:col>
      <xdr:colOff>50800</xdr:colOff>
      <xdr:row>57</xdr:row>
      <xdr:rowOff>154845</xdr:rowOff>
    </xdr:to>
    <xdr:cxnSp macro="">
      <xdr:nvCxnSpPr>
        <xdr:cNvPr id="353" name="直線コネクタ 352"/>
        <xdr:cNvCxnSpPr/>
      </xdr:nvCxnSpPr>
      <xdr:spPr>
        <a:xfrm flipV="1">
          <a:off x="6972300" y="9927152"/>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11119</xdr:rowOff>
    </xdr:from>
    <xdr:to>
      <xdr:col>41</xdr:col>
      <xdr:colOff>101600</xdr:colOff>
      <xdr:row>56</xdr:row>
      <xdr:rowOff>112719</xdr:rowOff>
    </xdr:to>
    <xdr:sp macro="" textlink="">
      <xdr:nvSpPr>
        <xdr:cNvPr id="354" name="フローチャート: 判断 353"/>
        <xdr:cNvSpPr/>
      </xdr:nvSpPr>
      <xdr:spPr>
        <a:xfrm>
          <a:off x="7810500" y="961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129246</xdr:rowOff>
    </xdr:from>
    <xdr:ext cx="469744" cy="259045"/>
    <xdr:sp macro="" textlink="">
      <xdr:nvSpPr>
        <xdr:cNvPr id="355" name="テキスト ボックス 354"/>
        <xdr:cNvSpPr txBox="1"/>
      </xdr:nvSpPr>
      <xdr:spPr>
        <a:xfrm>
          <a:off x="7626428" y="9387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14548</xdr:rowOff>
    </xdr:from>
    <xdr:to>
      <xdr:col>36</xdr:col>
      <xdr:colOff>165100</xdr:colOff>
      <xdr:row>56</xdr:row>
      <xdr:rowOff>116148</xdr:rowOff>
    </xdr:to>
    <xdr:sp macro="" textlink="">
      <xdr:nvSpPr>
        <xdr:cNvPr id="356" name="フローチャート: 判断 355"/>
        <xdr:cNvSpPr/>
      </xdr:nvSpPr>
      <xdr:spPr>
        <a:xfrm>
          <a:off x="6921500" y="9615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132675</xdr:rowOff>
    </xdr:from>
    <xdr:ext cx="469744" cy="259045"/>
    <xdr:sp macro="" textlink="">
      <xdr:nvSpPr>
        <xdr:cNvPr id="357" name="テキスト ボックス 356"/>
        <xdr:cNvSpPr txBox="1"/>
      </xdr:nvSpPr>
      <xdr:spPr>
        <a:xfrm>
          <a:off x="6737428" y="9390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104159</xdr:rowOff>
    </xdr:from>
    <xdr:to>
      <xdr:col>55</xdr:col>
      <xdr:colOff>50800</xdr:colOff>
      <xdr:row>58</xdr:row>
      <xdr:rowOff>34309</xdr:rowOff>
    </xdr:to>
    <xdr:sp macro="" textlink="">
      <xdr:nvSpPr>
        <xdr:cNvPr id="363" name="楕円 362"/>
        <xdr:cNvSpPr/>
      </xdr:nvSpPr>
      <xdr:spPr>
        <a:xfrm>
          <a:off x="10426700" y="987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19086</xdr:rowOff>
    </xdr:from>
    <xdr:ext cx="378565" cy="259045"/>
    <xdr:sp macro="" textlink="">
      <xdr:nvSpPr>
        <xdr:cNvPr id="364" name="農林水産業費該当値テキスト"/>
        <xdr:cNvSpPr txBox="1"/>
      </xdr:nvSpPr>
      <xdr:spPr>
        <a:xfrm>
          <a:off x="10528300" y="9791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109188</xdr:rowOff>
    </xdr:from>
    <xdr:to>
      <xdr:col>50</xdr:col>
      <xdr:colOff>165100</xdr:colOff>
      <xdr:row>58</xdr:row>
      <xdr:rowOff>39338</xdr:rowOff>
    </xdr:to>
    <xdr:sp macro="" textlink="">
      <xdr:nvSpPr>
        <xdr:cNvPr id="365" name="楕円 364"/>
        <xdr:cNvSpPr/>
      </xdr:nvSpPr>
      <xdr:spPr>
        <a:xfrm>
          <a:off x="9588500" y="9881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30465</xdr:rowOff>
    </xdr:from>
    <xdr:ext cx="378565" cy="259045"/>
    <xdr:sp macro="" textlink="">
      <xdr:nvSpPr>
        <xdr:cNvPr id="366" name="テキスト ボックス 365"/>
        <xdr:cNvSpPr txBox="1"/>
      </xdr:nvSpPr>
      <xdr:spPr>
        <a:xfrm>
          <a:off x="9450017" y="9974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108331</xdr:rowOff>
    </xdr:from>
    <xdr:to>
      <xdr:col>46</xdr:col>
      <xdr:colOff>38100</xdr:colOff>
      <xdr:row>58</xdr:row>
      <xdr:rowOff>38481</xdr:rowOff>
    </xdr:to>
    <xdr:sp macro="" textlink="">
      <xdr:nvSpPr>
        <xdr:cNvPr id="367" name="楕円 366"/>
        <xdr:cNvSpPr/>
      </xdr:nvSpPr>
      <xdr:spPr>
        <a:xfrm>
          <a:off x="8699500" y="9880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29608</xdr:rowOff>
    </xdr:from>
    <xdr:ext cx="378565" cy="259045"/>
    <xdr:sp macro="" textlink="">
      <xdr:nvSpPr>
        <xdr:cNvPr id="368" name="テキスト ボックス 367"/>
        <xdr:cNvSpPr txBox="1"/>
      </xdr:nvSpPr>
      <xdr:spPr>
        <a:xfrm>
          <a:off x="8561017" y="99737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103702</xdr:rowOff>
    </xdr:from>
    <xdr:to>
      <xdr:col>41</xdr:col>
      <xdr:colOff>101600</xdr:colOff>
      <xdr:row>58</xdr:row>
      <xdr:rowOff>33852</xdr:rowOff>
    </xdr:to>
    <xdr:sp macro="" textlink="">
      <xdr:nvSpPr>
        <xdr:cNvPr id="369" name="楕円 368"/>
        <xdr:cNvSpPr/>
      </xdr:nvSpPr>
      <xdr:spPr>
        <a:xfrm>
          <a:off x="7810500" y="987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24979</xdr:rowOff>
    </xdr:from>
    <xdr:ext cx="378565" cy="259045"/>
    <xdr:sp macro="" textlink="">
      <xdr:nvSpPr>
        <xdr:cNvPr id="370" name="テキスト ボックス 369"/>
        <xdr:cNvSpPr txBox="1"/>
      </xdr:nvSpPr>
      <xdr:spPr>
        <a:xfrm>
          <a:off x="7672017" y="9969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104045</xdr:rowOff>
    </xdr:from>
    <xdr:to>
      <xdr:col>36</xdr:col>
      <xdr:colOff>165100</xdr:colOff>
      <xdr:row>58</xdr:row>
      <xdr:rowOff>34195</xdr:rowOff>
    </xdr:to>
    <xdr:sp macro="" textlink="">
      <xdr:nvSpPr>
        <xdr:cNvPr id="371" name="楕円 370"/>
        <xdr:cNvSpPr/>
      </xdr:nvSpPr>
      <xdr:spPr>
        <a:xfrm>
          <a:off x="6921500" y="987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25322</xdr:rowOff>
    </xdr:from>
    <xdr:ext cx="378565" cy="259045"/>
    <xdr:sp macro="" textlink="">
      <xdr:nvSpPr>
        <xdr:cNvPr id="372" name="テキスト ボックス 371"/>
        <xdr:cNvSpPr txBox="1"/>
      </xdr:nvSpPr>
      <xdr:spPr>
        <a:xfrm>
          <a:off x="6783017" y="9969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143358</xdr:rowOff>
    </xdr:from>
    <xdr:to>
      <xdr:col>54</xdr:col>
      <xdr:colOff>189865</xdr:colOff>
      <xdr:row>79</xdr:row>
      <xdr:rowOff>82533</xdr:rowOff>
    </xdr:to>
    <xdr:cxnSp macro="">
      <xdr:nvCxnSpPr>
        <xdr:cNvPr id="398" name="直線コネクタ 397"/>
        <xdr:cNvCxnSpPr/>
      </xdr:nvCxnSpPr>
      <xdr:spPr>
        <a:xfrm flipV="1">
          <a:off x="10475595" y="12144858"/>
          <a:ext cx="1270" cy="1482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86360</xdr:rowOff>
    </xdr:from>
    <xdr:ext cx="469744" cy="259045"/>
    <xdr:sp macro="" textlink="">
      <xdr:nvSpPr>
        <xdr:cNvPr id="399" name="商工費最小値テキスト"/>
        <xdr:cNvSpPr txBox="1"/>
      </xdr:nvSpPr>
      <xdr:spPr>
        <a:xfrm>
          <a:off x="10528300" y="13630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82533</xdr:rowOff>
    </xdr:from>
    <xdr:to>
      <xdr:col>55</xdr:col>
      <xdr:colOff>88900</xdr:colOff>
      <xdr:row>79</xdr:row>
      <xdr:rowOff>82533</xdr:rowOff>
    </xdr:to>
    <xdr:cxnSp macro="">
      <xdr:nvCxnSpPr>
        <xdr:cNvPr id="400" name="直線コネクタ 399"/>
        <xdr:cNvCxnSpPr/>
      </xdr:nvCxnSpPr>
      <xdr:spPr>
        <a:xfrm>
          <a:off x="10388600" y="13627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90035</xdr:rowOff>
    </xdr:from>
    <xdr:ext cx="534377" cy="259045"/>
    <xdr:sp macro="" textlink="">
      <xdr:nvSpPr>
        <xdr:cNvPr id="401" name="商工費最大値テキスト"/>
        <xdr:cNvSpPr txBox="1"/>
      </xdr:nvSpPr>
      <xdr:spPr>
        <a:xfrm>
          <a:off x="10528300" y="11920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91,776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143358</xdr:rowOff>
    </xdr:from>
    <xdr:to>
      <xdr:col>55</xdr:col>
      <xdr:colOff>88900</xdr:colOff>
      <xdr:row>70</xdr:row>
      <xdr:rowOff>143358</xdr:rowOff>
    </xdr:to>
    <xdr:cxnSp macro="">
      <xdr:nvCxnSpPr>
        <xdr:cNvPr id="402" name="直線コネクタ 401"/>
        <xdr:cNvCxnSpPr/>
      </xdr:nvCxnSpPr>
      <xdr:spPr>
        <a:xfrm>
          <a:off x="10388600" y="12144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22853</xdr:rowOff>
    </xdr:from>
    <xdr:to>
      <xdr:col>55</xdr:col>
      <xdr:colOff>0</xdr:colOff>
      <xdr:row>79</xdr:row>
      <xdr:rowOff>33826</xdr:rowOff>
    </xdr:to>
    <xdr:cxnSp macro="">
      <xdr:nvCxnSpPr>
        <xdr:cNvPr id="403" name="直線コネクタ 402"/>
        <xdr:cNvCxnSpPr/>
      </xdr:nvCxnSpPr>
      <xdr:spPr>
        <a:xfrm flipV="1">
          <a:off x="9639300" y="13567403"/>
          <a:ext cx="8382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145381</xdr:rowOff>
    </xdr:from>
    <xdr:ext cx="534377" cy="259045"/>
    <xdr:sp macro="" textlink="">
      <xdr:nvSpPr>
        <xdr:cNvPr id="404" name="商工費平均値テキスト"/>
        <xdr:cNvSpPr txBox="1"/>
      </xdr:nvSpPr>
      <xdr:spPr>
        <a:xfrm>
          <a:off x="10528300" y="13175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122504</xdr:rowOff>
    </xdr:from>
    <xdr:to>
      <xdr:col>55</xdr:col>
      <xdr:colOff>50800</xdr:colOff>
      <xdr:row>78</xdr:row>
      <xdr:rowOff>52654</xdr:rowOff>
    </xdr:to>
    <xdr:sp macro="" textlink="">
      <xdr:nvSpPr>
        <xdr:cNvPr id="405" name="フローチャート: 判断 404"/>
        <xdr:cNvSpPr/>
      </xdr:nvSpPr>
      <xdr:spPr>
        <a:xfrm>
          <a:off x="10426700" y="1332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120318</xdr:rowOff>
    </xdr:from>
    <xdr:to>
      <xdr:col>50</xdr:col>
      <xdr:colOff>114300</xdr:colOff>
      <xdr:row>79</xdr:row>
      <xdr:rowOff>33826</xdr:rowOff>
    </xdr:to>
    <xdr:cxnSp macro="">
      <xdr:nvCxnSpPr>
        <xdr:cNvPr id="406" name="直線コネクタ 405"/>
        <xdr:cNvCxnSpPr/>
      </xdr:nvCxnSpPr>
      <xdr:spPr>
        <a:xfrm>
          <a:off x="8750300" y="13493418"/>
          <a:ext cx="889000" cy="84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95431</xdr:rowOff>
    </xdr:from>
    <xdr:to>
      <xdr:col>50</xdr:col>
      <xdr:colOff>165100</xdr:colOff>
      <xdr:row>78</xdr:row>
      <xdr:rowOff>25581</xdr:rowOff>
    </xdr:to>
    <xdr:sp macro="" textlink="">
      <xdr:nvSpPr>
        <xdr:cNvPr id="407" name="フローチャート: 判断 406"/>
        <xdr:cNvSpPr/>
      </xdr:nvSpPr>
      <xdr:spPr>
        <a:xfrm>
          <a:off x="9588500" y="1329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42108</xdr:rowOff>
    </xdr:from>
    <xdr:ext cx="534377" cy="259045"/>
    <xdr:sp macro="" textlink="">
      <xdr:nvSpPr>
        <xdr:cNvPr id="408" name="テキスト ボックス 407"/>
        <xdr:cNvSpPr txBox="1"/>
      </xdr:nvSpPr>
      <xdr:spPr>
        <a:xfrm>
          <a:off x="9372111" y="1307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120318</xdr:rowOff>
    </xdr:from>
    <xdr:to>
      <xdr:col>45</xdr:col>
      <xdr:colOff>177800</xdr:colOff>
      <xdr:row>79</xdr:row>
      <xdr:rowOff>37712</xdr:rowOff>
    </xdr:to>
    <xdr:cxnSp macro="">
      <xdr:nvCxnSpPr>
        <xdr:cNvPr id="409" name="直線コネクタ 408"/>
        <xdr:cNvCxnSpPr/>
      </xdr:nvCxnSpPr>
      <xdr:spPr>
        <a:xfrm flipV="1">
          <a:off x="7861300" y="13493418"/>
          <a:ext cx="889000" cy="88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68914</xdr:rowOff>
    </xdr:from>
    <xdr:to>
      <xdr:col>46</xdr:col>
      <xdr:colOff>38100</xdr:colOff>
      <xdr:row>77</xdr:row>
      <xdr:rowOff>170514</xdr:rowOff>
    </xdr:to>
    <xdr:sp macro="" textlink="">
      <xdr:nvSpPr>
        <xdr:cNvPr id="410" name="フローチャート: 判断 409"/>
        <xdr:cNvSpPr/>
      </xdr:nvSpPr>
      <xdr:spPr>
        <a:xfrm>
          <a:off x="8699500" y="1327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15591</xdr:rowOff>
    </xdr:from>
    <xdr:ext cx="534377" cy="259045"/>
    <xdr:sp macro="" textlink="">
      <xdr:nvSpPr>
        <xdr:cNvPr id="411" name="テキスト ボックス 410"/>
        <xdr:cNvSpPr txBox="1"/>
      </xdr:nvSpPr>
      <xdr:spPr>
        <a:xfrm>
          <a:off x="8483111" y="13045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37712</xdr:rowOff>
    </xdr:from>
    <xdr:to>
      <xdr:col>41</xdr:col>
      <xdr:colOff>50800</xdr:colOff>
      <xdr:row>79</xdr:row>
      <xdr:rowOff>49631</xdr:rowOff>
    </xdr:to>
    <xdr:cxnSp macro="">
      <xdr:nvCxnSpPr>
        <xdr:cNvPr id="412" name="直線コネクタ 411"/>
        <xdr:cNvCxnSpPr/>
      </xdr:nvCxnSpPr>
      <xdr:spPr>
        <a:xfrm flipV="1">
          <a:off x="6972300" y="13582262"/>
          <a:ext cx="889000" cy="1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38134</xdr:rowOff>
    </xdr:from>
    <xdr:to>
      <xdr:col>41</xdr:col>
      <xdr:colOff>101600</xdr:colOff>
      <xdr:row>78</xdr:row>
      <xdr:rowOff>139734</xdr:rowOff>
    </xdr:to>
    <xdr:sp macro="" textlink="">
      <xdr:nvSpPr>
        <xdr:cNvPr id="413" name="フローチャート: 判断 412"/>
        <xdr:cNvSpPr/>
      </xdr:nvSpPr>
      <xdr:spPr>
        <a:xfrm>
          <a:off x="7810500" y="1341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156261</xdr:rowOff>
    </xdr:from>
    <xdr:ext cx="534377" cy="259045"/>
    <xdr:sp macro="" textlink="">
      <xdr:nvSpPr>
        <xdr:cNvPr id="414" name="テキスト ボックス 413"/>
        <xdr:cNvSpPr txBox="1"/>
      </xdr:nvSpPr>
      <xdr:spPr>
        <a:xfrm>
          <a:off x="7594111" y="1318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49467</xdr:rowOff>
    </xdr:from>
    <xdr:to>
      <xdr:col>36</xdr:col>
      <xdr:colOff>165100</xdr:colOff>
      <xdr:row>78</xdr:row>
      <xdr:rowOff>151067</xdr:rowOff>
    </xdr:to>
    <xdr:sp macro="" textlink="">
      <xdr:nvSpPr>
        <xdr:cNvPr id="415" name="フローチャート: 判断 414"/>
        <xdr:cNvSpPr/>
      </xdr:nvSpPr>
      <xdr:spPr>
        <a:xfrm>
          <a:off x="6921500" y="13422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167594</xdr:rowOff>
    </xdr:from>
    <xdr:ext cx="534377" cy="259045"/>
    <xdr:sp macro="" textlink="">
      <xdr:nvSpPr>
        <xdr:cNvPr id="416" name="テキスト ボックス 415"/>
        <xdr:cNvSpPr txBox="1"/>
      </xdr:nvSpPr>
      <xdr:spPr>
        <a:xfrm>
          <a:off x="6705111" y="1319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143503</xdr:rowOff>
    </xdr:from>
    <xdr:to>
      <xdr:col>55</xdr:col>
      <xdr:colOff>50800</xdr:colOff>
      <xdr:row>79</xdr:row>
      <xdr:rowOff>73653</xdr:rowOff>
    </xdr:to>
    <xdr:sp macro="" textlink="">
      <xdr:nvSpPr>
        <xdr:cNvPr id="422" name="楕円 421"/>
        <xdr:cNvSpPr/>
      </xdr:nvSpPr>
      <xdr:spPr>
        <a:xfrm>
          <a:off x="10426700" y="1351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58430</xdr:rowOff>
    </xdr:from>
    <xdr:ext cx="469744" cy="259045"/>
    <xdr:sp macro="" textlink="">
      <xdr:nvSpPr>
        <xdr:cNvPr id="423" name="商工費該当値テキスト"/>
        <xdr:cNvSpPr txBox="1"/>
      </xdr:nvSpPr>
      <xdr:spPr>
        <a:xfrm>
          <a:off x="10528300" y="13431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154476</xdr:rowOff>
    </xdr:from>
    <xdr:to>
      <xdr:col>50</xdr:col>
      <xdr:colOff>165100</xdr:colOff>
      <xdr:row>79</xdr:row>
      <xdr:rowOff>84626</xdr:rowOff>
    </xdr:to>
    <xdr:sp macro="" textlink="">
      <xdr:nvSpPr>
        <xdr:cNvPr id="424" name="楕円 423"/>
        <xdr:cNvSpPr/>
      </xdr:nvSpPr>
      <xdr:spPr>
        <a:xfrm>
          <a:off x="9588500" y="13527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75753</xdr:rowOff>
    </xdr:from>
    <xdr:ext cx="469744" cy="259045"/>
    <xdr:sp macro="" textlink="">
      <xdr:nvSpPr>
        <xdr:cNvPr id="425" name="テキスト ボックス 424"/>
        <xdr:cNvSpPr txBox="1"/>
      </xdr:nvSpPr>
      <xdr:spPr>
        <a:xfrm>
          <a:off x="9404428" y="13620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69518</xdr:rowOff>
    </xdr:from>
    <xdr:to>
      <xdr:col>46</xdr:col>
      <xdr:colOff>38100</xdr:colOff>
      <xdr:row>78</xdr:row>
      <xdr:rowOff>171118</xdr:rowOff>
    </xdr:to>
    <xdr:sp macro="" textlink="">
      <xdr:nvSpPr>
        <xdr:cNvPr id="426" name="楕円 425"/>
        <xdr:cNvSpPr/>
      </xdr:nvSpPr>
      <xdr:spPr>
        <a:xfrm>
          <a:off x="8699500" y="1344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162245</xdr:rowOff>
    </xdr:from>
    <xdr:ext cx="469744" cy="259045"/>
    <xdr:sp macro="" textlink="">
      <xdr:nvSpPr>
        <xdr:cNvPr id="427" name="テキスト ボックス 426"/>
        <xdr:cNvSpPr txBox="1"/>
      </xdr:nvSpPr>
      <xdr:spPr>
        <a:xfrm>
          <a:off x="8515428" y="13535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158362</xdr:rowOff>
    </xdr:from>
    <xdr:to>
      <xdr:col>41</xdr:col>
      <xdr:colOff>101600</xdr:colOff>
      <xdr:row>79</xdr:row>
      <xdr:rowOff>88512</xdr:rowOff>
    </xdr:to>
    <xdr:sp macro="" textlink="">
      <xdr:nvSpPr>
        <xdr:cNvPr id="428" name="楕円 427"/>
        <xdr:cNvSpPr/>
      </xdr:nvSpPr>
      <xdr:spPr>
        <a:xfrm>
          <a:off x="7810500" y="1353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79639</xdr:rowOff>
    </xdr:from>
    <xdr:ext cx="469744" cy="259045"/>
    <xdr:sp macro="" textlink="">
      <xdr:nvSpPr>
        <xdr:cNvPr id="429" name="テキスト ボックス 428"/>
        <xdr:cNvSpPr txBox="1"/>
      </xdr:nvSpPr>
      <xdr:spPr>
        <a:xfrm>
          <a:off x="7626428" y="13624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170281</xdr:rowOff>
    </xdr:from>
    <xdr:to>
      <xdr:col>36</xdr:col>
      <xdr:colOff>165100</xdr:colOff>
      <xdr:row>79</xdr:row>
      <xdr:rowOff>100431</xdr:rowOff>
    </xdr:to>
    <xdr:sp macro="" textlink="">
      <xdr:nvSpPr>
        <xdr:cNvPr id="430" name="楕円 429"/>
        <xdr:cNvSpPr/>
      </xdr:nvSpPr>
      <xdr:spPr>
        <a:xfrm>
          <a:off x="6921500" y="1354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91558</xdr:rowOff>
    </xdr:from>
    <xdr:ext cx="469744" cy="259045"/>
    <xdr:sp macro="" textlink="">
      <xdr:nvSpPr>
        <xdr:cNvPr id="431" name="テキスト ボックス 430"/>
        <xdr:cNvSpPr txBox="1"/>
      </xdr:nvSpPr>
      <xdr:spPr>
        <a:xfrm>
          <a:off x="6737428" y="13636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2" name="テキスト ボックス 441"/>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4" name="テキスト ボックス 443"/>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8" name="テキスト ボックス 44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0" name="テキスト ボックス 44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44227</xdr:rowOff>
    </xdr:from>
    <xdr:to>
      <xdr:col>54</xdr:col>
      <xdr:colOff>189865</xdr:colOff>
      <xdr:row>99</xdr:row>
      <xdr:rowOff>38773</xdr:rowOff>
    </xdr:to>
    <xdr:cxnSp macro="">
      <xdr:nvCxnSpPr>
        <xdr:cNvPr id="458" name="直線コネクタ 457"/>
        <xdr:cNvCxnSpPr/>
      </xdr:nvCxnSpPr>
      <xdr:spPr>
        <a:xfrm flipV="1">
          <a:off x="10475595" y="15474727"/>
          <a:ext cx="1270" cy="1537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42600</xdr:rowOff>
    </xdr:from>
    <xdr:ext cx="534377" cy="259045"/>
    <xdr:sp macro="" textlink="">
      <xdr:nvSpPr>
        <xdr:cNvPr id="459" name="土木費最小値テキスト"/>
        <xdr:cNvSpPr txBox="1"/>
      </xdr:nvSpPr>
      <xdr:spPr>
        <a:xfrm>
          <a:off x="10528300" y="1701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38773</xdr:rowOff>
    </xdr:from>
    <xdr:to>
      <xdr:col>55</xdr:col>
      <xdr:colOff>88900</xdr:colOff>
      <xdr:row>99</xdr:row>
      <xdr:rowOff>38773</xdr:rowOff>
    </xdr:to>
    <xdr:cxnSp macro="">
      <xdr:nvCxnSpPr>
        <xdr:cNvPr id="460" name="直線コネクタ 459"/>
        <xdr:cNvCxnSpPr/>
      </xdr:nvCxnSpPr>
      <xdr:spPr>
        <a:xfrm>
          <a:off x="10388600" y="1701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162354</xdr:rowOff>
    </xdr:from>
    <xdr:ext cx="599010" cy="259045"/>
    <xdr:sp macro="" textlink="">
      <xdr:nvSpPr>
        <xdr:cNvPr id="461" name="土木費最大値テキスト"/>
        <xdr:cNvSpPr txBox="1"/>
      </xdr:nvSpPr>
      <xdr:spPr>
        <a:xfrm>
          <a:off x="10528300" y="15249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117,847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44227</xdr:rowOff>
    </xdr:from>
    <xdr:to>
      <xdr:col>55</xdr:col>
      <xdr:colOff>88900</xdr:colOff>
      <xdr:row>90</xdr:row>
      <xdr:rowOff>44227</xdr:rowOff>
    </xdr:to>
    <xdr:cxnSp macro="">
      <xdr:nvCxnSpPr>
        <xdr:cNvPr id="462" name="直線コネクタ 461"/>
        <xdr:cNvCxnSpPr/>
      </xdr:nvCxnSpPr>
      <xdr:spPr>
        <a:xfrm>
          <a:off x="10388600" y="1547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167573</xdr:rowOff>
    </xdr:from>
    <xdr:to>
      <xdr:col>55</xdr:col>
      <xdr:colOff>0</xdr:colOff>
      <xdr:row>98</xdr:row>
      <xdr:rowOff>88886</xdr:rowOff>
    </xdr:to>
    <xdr:cxnSp macro="">
      <xdr:nvCxnSpPr>
        <xdr:cNvPr id="463" name="直線コネクタ 462"/>
        <xdr:cNvCxnSpPr/>
      </xdr:nvCxnSpPr>
      <xdr:spPr>
        <a:xfrm>
          <a:off x="9639300" y="16798223"/>
          <a:ext cx="838200" cy="92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16434</xdr:rowOff>
    </xdr:from>
    <xdr:ext cx="534377" cy="259045"/>
    <xdr:sp macro="" textlink="">
      <xdr:nvSpPr>
        <xdr:cNvPr id="464" name="土木費平均値テキスト"/>
        <xdr:cNvSpPr txBox="1"/>
      </xdr:nvSpPr>
      <xdr:spPr>
        <a:xfrm>
          <a:off x="10528300" y="164756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165007</xdr:rowOff>
    </xdr:from>
    <xdr:to>
      <xdr:col>55</xdr:col>
      <xdr:colOff>50800</xdr:colOff>
      <xdr:row>97</xdr:row>
      <xdr:rowOff>95157</xdr:rowOff>
    </xdr:to>
    <xdr:sp macro="" textlink="">
      <xdr:nvSpPr>
        <xdr:cNvPr id="465" name="フローチャート: 判断 464"/>
        <xdr:cNvSpPr/>
      </xdr:nvSpPr>
      <xdr:spPr>
        <a:xfrm>
          <a:off x="10426700" y="1662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167573</xdr:rowOff>
    </xdr:from>
    <xdr:to>
      <xdr:col>50</xdr:col>
      <xdr:colOff>114300</xdr:colOff>
      <xdr:row>98</xdr:row>
      <xdr:rowOff>127372</xdr:rowOff>
    </xdr:to>
    <xdr:cxnSp macro="">
      <xdr:nvCxnSpPr>
        <xdr:cNvPr id="466" name="直線コネクタ 465"/>
        <xdr:cNvCxnSpPr/>
      </xdr:nvCxnSpPr>
      <xdr:spPr>
        <a:xfrm flipV="1">
          <a:off x="8750300" y="16798223"/>
          <a:ext cx="889000" cy="131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14980</xdr:rowOff>
    </xdr:from>
    <xdr:to>
      <xdr:col>50</xdr:col>
      <xdr:colOff>165100</xdr:colOff>
      <xdr:row>97</xdr:row>
      <xdr:rowOff>116580</xdr:rowOff>
    </xdr:to>
    <xdr:sp macro="" textlink="">
      <xdr:nvSpPr>
        <xdr:cNvPr id="467" name="フローチャート: 判断 466"/>
        <xdr:cNvSpPr/>
      </xdr:nvSpPr>
      <xdr:spPr>
        <a:xfrm>
          <a:off x="9588500" y="1664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133107</xdr:rowOff>
    </xdr:from>
    <xdr:ext cx="534377" cy="259045"/>
    <xdr:sp macro="" textlink="">
      <xdr:nvSpPr>
        <xdr:cNvPr id="468" name="テキスト ボックス 467"/>
        <xdr:cNvSpPr txBox="1"/>
      </xdr:nvSpPr>
      <xdr:spPr>
        <a:xfrm>
          <a:off x="9372111" y="16420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23098</xdr:rowOff>
    </xdr:from>
    <xdr:to>
      <xdr:col>45</xdr:col>
      <xdr:colOff>177800</xdr:colOff>
      <xdr:row>98</xdr:row>
      <xdr:rowOff>127372</xdr:rowOff>
    </xdr:to>
    <xdr:cxnSp macro="">
      <xdr:nvCxnSpPr>
        <xdr:cNvPr id="469" name="直線コネクタ 468"/>
        <xdr:cNvCxnSpPr/>
      </xdr:nvCxnSpPr>
      <xdr:spPr>
        <a:xfrm>
          <a:off x="7861300" y="16825198"/>
          <a:ext cx="889000" cy="104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154181</xdr:rowOff>
    </xdr:from>
    <xdr:to>
      <xdr:col>46</xdr:col>
      <xdr:colOff>38100</xdr:colOff>
      <xdr:row>97</xdr:row>
      <xdr:rowOff>84331</xdr:rowOff>
    </xdr:to>
    <xdr:sp macro="" textlink="">
      <xdr:nvSpPr>
        <xdr:cNvPr id="470" name="フローチャート: 判断 469"/>
        <xdr:cNvSpPr/>
      </xdr:nvSpPr>
      <xdr:spPr>
        <a:xfrm>
          <a:off x="8699500" y="1661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100858</xdr:rowOff>
    </xdr:from>
    <xdr:ext cx="534377" cy="259045"/>
    <xdr:sp macro="" textlink="">
      <xdr:nvSpPr>
        <xdr:cNvPr id="471" name="テキスト ボックス 470"/>
        <xdr:cNvSpPr txBox="1"/>
      </xdr:nvSpPr>
      <xdr:spPr>
        <a:xfrm>
          <a:off x="8483111" y="16388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23098</xdr:rowOff>
    </xdr:from>
    <xdr:to>
      <xdr:col>41</xdr:col>
      <xdr:colOff>50800</xdr:colOff>
      <xdr:row>98</xdr:row>
      <xdr:rowOff>66058</xdr:rowOff>
    </xdr:to>
    <xdr:cxnSp macro="">
      <xdr:nvCxnSpPr>
        <xdr:cNvPr id="472" name="直線コネクタ 471"/>
        <xdr:cNvCxnSpPr/>
      </xdr:nvCxnSpPr>
      <xdr:spPr>
        <a:xfrm flipV="1">
          <a:off x="6972300" y="16825198"/>
          <a:ext cx="889000" cy="42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5102</xdr:rowOff>
    </xdr:from>
    <xdr:to>
      <xdr:col>41</xdr:col>
      <xdr:colOff>101600</xdr:colOff>
      <xdr:row>97</xdr:row>
      <xdr:rowOff>106702</xdr:rowOff>
    </xdr:to>
    <xdr:sp macro="" textlink="">
      <xdr:nvSpPr>
        <xdr:cNvPr id="473" name="フローチャート: 判断 472"/>
        <xdr:cNvSpPr/>
      </xdr:nvSpPr>
      <xdr:spPr>
        <a:xfrm>
          <a:off x="7810500" y="16635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123229</xdr:rowOff>
    </xdr:from>
    <xdr:ext cx="534377" cy="259045"/>
    <xdr:sp macro="" textlink="">
      <xdr:nvSpPr>
        <xdr:cNvPr id="474" name="テキスト ボックス 473"/>
        <xdr:cNvSpPr txBox="1"/>
      </xdr:nvSpPr>
      <xdr:spPr>
        <a:xfrm>
          <a:off x="7594111" y="1641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10164</xdr:rowOff>
    </xdr:from>
    <xdr:to>
      <xdr:col>36</xdr:col>
      <xdr:colOff>165100</xdr:colOff>
      <xdr:row>97</xdr:row>
      <xdr:rowOff>111764</xdr:rowOff>
    </xdr:to>
    <xdr:sp macro="" textlink="">
      <xdr:nvSpPr>
        <xdr:cNvPr id="475" name="フローチャート: 判断 474"/>
        <xdr:cNvSpPr/>
      </xdr:nvSpPr>
      <xdr:spPr>
        <a:xfrm>
          <a:off x="6921500" y="1664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128291</xdr:rowOff>
    </xdr:from>
    <xdr:ext cx="534377" cy="259045"/>
    <xdr:sp macro="" textlink="">
      <xdr:nvSpPr>
        <xdr:cNvPr id="476" name="テキスト ボックス 475"/>
        <xdr:cNvSpPr txBox="1"/>
      </xdr:nvSpPr>
      <xdr:spPr>
        <a:xfrm>
          <a:off x="6705111" y="1641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38086</xdr:rowOff>
    </xdr:from>
    <xdr:to>
      <xdr:col>55</xdr:col>
      <xdr:colOff>50800</xdr:colOff>
      <xdr:row>98</xdr:row>
      <xdr:rowOff>139686</xdr:rowOff>
    </xdr:to>
    <xdr:sp macro="" textlink="">
      <xdr:nvSpPr>
        <xdr:cNvPr id="482" name="楕円 481"/>
        <xdr:cNvSpPr/>
      </xdr:nvSpPr>
      <xdr:spPr>
        <a:xfrm>
          <a:off x="10426700" y="1684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124463</xdr:rowOff>
    </xdr:from>
    <xdr:ext cx="534377" cy="259045"/>
    <xdr:sp macro="" textlink="">
      <xdr:nvSpPr>
        <xdr:cNvPr id="483" name="土木費該当値テキスト"/>
        <xdr:cNvSpPr txBox="1"/>
      </xdr:nvSpPr>
      <xdr:spPr>
        <a:xfrm>
          <a:off x="10528300" y="16755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116773</xdr:rowOff>
    </xdr:from>
    <xdr:to>
      <xdr:col>50</xdr:col>
      <xdr:colOff>165100</xdr:colOff>
      <xdr:row>98</xdr:row>
      <xdr:rowOff>46923</xdr:rowOff>
    </xdr:to>
    <xdr:sp macro="" textlink="">
      <xdr:nvSpPr>
        <xdr:cNvPr id="484" name="楕円 483"/>
        <xdr:cNvSpPr/>
      </xdr:nvSpPr>
      <xdr:spPr>
        <a:xfrm>
          <a:off x="9588500" y="1674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38050</xdr:rowOff>
    </xdr:from>
    <xdr:ext cx="534377" cy="259045"/>
    <xdr:sp macro="" textlink="">
      <xdr:nvSpPr>
        <xdr:cNvPr id="485" name="テキスト ボックス 484"/>
        <xdr:cNvSpPr txBox="1"/>
      </xdr:nvSpPr>
      <xdr:spPr>
        <a:xfrm>
          <a:off x="9372111" y="16840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76572</xdr:rowOff>
    </xdr:from>
    <xdr:to>
      <xdr:col>46</xdr:col>
      <xdr:colOff>38100</xdr:colOff>
      <xdr:row>99</xdr:row>
      <xdr:rowOff>6722</xdr:rowOff>
    </xdr:to>
    <xdr:sp macro="" textlink="">
      <xdr:nvSpPr>
        <xdr:cNvPr id="486" name="楕円 485"/>
        <xdr:cNvSpPr/>
      </xdr:nvSpPr>
      <xdr:spPr>
        <a:xfrm>
          <a:off x="8699500" y="1687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169299</xdr:rowOff>
    </xdr:from>
    <xdr:ext cx="534377" cy="259045"/>
    <xdr:sp macro="" textlink="">
      <xdr:nvSpPr>
        <xdr:cNvPr id="487" name="テキスト ボックス 486"/>
        <xdr:cNvSpPr txBox="1"/>
      </xdr:nvSpPr>
      <xdr:spPr>
        <a:xfrm>
          <a:off x="8483111" y="1697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143748</xdr:rowOff>
    </xdr:from>
    <xdr:to>
      <xdr:col>41</xdr:col>
      <xdr:colOff>101600</xdr:colOff>
      <xdr:row>98</xdr:row>
      <xdr:rowOff>73898</xdr:rowOff>
    </xdr:to>
    <xdr:sp macro="" textlink="">
      <xdr:nvSpPr>
        <xdr:cNvPr id="488" name="楕円 487"/>
        <xdr:cNvSpPr/>
      </xdr:nvSpPr>
      <xdr:spPr>
        <a:xfrm>
          <a:off x="7810500" y="1677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65025</xdr:rowOff>
    </xdr:from>
    <xdr:ext cx="534377" cy="259045"/>
    <xdr:sp macro="" textlink="">
      <xdr:nvSpPr>
        <xdr:cNvPr id="489" name="テキスト ボックス 488"/>
        <xdr:cNvSpPr txBox="1"/>
      </xdr:nvSpPr>
      <xdr:spPr>
        <a:xfrm>
          <a:off x="7594111" y="1686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15258</xdr:rowOff>
    </xdr:from>
    <xdr:to>
      <xdr:col>36</xdr:col>
      <xdr:colOff>165100</xdr:colOff>
      <xdr:row>98</xdr:row>
      <xdr:rowOff>116858</xdr:rowOff>
    </xdr:to>
    <xdr:sp macro="" textlink="">
      <xdr:nvSpPr>
        <xdr:cNvPr id="490" name="楕円 489"/>
        <xdr:cNvSpPr/>
      </xdr:nvSpPr>
      <xdr:spPr>
        <a:xfrm>
          <a:off x="6921500" y="1681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107985</xdr:rowOff>
    </xdr:from>
    <xdr:ext cx="534377" cy="259045"/>
    <xdr:sp macro="" textlink="">
      <xdr:nvSpPr>
        <xdr:cNvPr id="491" name="テキスト ボックス 490"/>
        <xdr:cNvSpPr txBox="1"/>
      </xdr:nvSpPr>
      <xdr:spPr>
        <a:xfrm>
          <a:off x="6705111" y="16910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2" name="テキスト ボックス 501"/>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3" name="直線コネクタ 50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4" name="テキスト ボックス 503"/>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5" name="直線コネクタ 50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6" name="テキスト ボックス 50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7" name="直線コネクタ 50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8" name="テキスト ボックス 50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9" name="直線コネクタ 50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0" name="テキスト ボックス 50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1" name="直線コネクタ 51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2" name="テキスト ボックス 51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3" name="直線コネクタ 51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4" name="テキスト ボックス 513"/>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70793</xdr:rowOff>
    </xdr:from>
    <xdr:to>
      <xdr:col>85</xdr:col>
      <xdr:colOff>126364</xdr:colOff>
      <xdr:row>38</xdr:row>
      <xdr:rowOff>157498</xdr:rowOff>
    </xdr:to>
    <xdr:cxnSp macro="">
      <xdr:nvCxnSpPr>
        <xdr:cNvPr id="518" name="直線コネクタ 517"/>
        <xdr:cNvCxnSpPr/>
      </xdr:nvCxnSpPr>
      <xdr:spPr>
        <a:xfrm flipV="1">
          <a:off x="16317595" y="5214293"/>
          <a:ext cx="1269" cy="1458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161325</xdr:rowOff>
    </xdr:from>
    <xdr:ext cx="469744" cy="259045"/>
    <xdr:sp macro="" textlink="">
      <xdr:nvSpPr>
        <xdr:cNvPr id="519" name="消防費最小値テキスト"/>
        <xdr:cNvSpPr txBox="1"/>
      </xdr:nvSpPr>
      <xdr:spPr>
        <a:xfrm>
          <a:off x="16370300" y="667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157498</xdr:rowOff>
    </xdr:from>
    <xdr:to>
      <xdr:col>86</xdr:col>
      <xdr:colOff>25400</xdr:colOff>
      <xdr:row>38</xdr:row>
      <xdr:rowOff>157498</xdr:rowOff>
    </xdr:to>
    <xdr:cxnSp macro="">
      <xdr:nvCxnSpPr>
        <xdr:cNvPr id="520" name="直線コネクタ 519"/>
        <xdr:cNvCxnSpPr/>
      </xdr:nvCxnSpPr>
      <xdr:spPr>
        <a:xfrm>
          <a:off x="16230600" y="6672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17470</xdr:rowOff>
    </xdr:from>
    <xdr:ext cx="534377" cy="259045"/>
    <xdr:sp macro="" textlink="">
      <xdr:nvSpPr>
        <xdr:cNvPr id="521" name="消防費最大値テキスト"/>
        <xdr:cNvSpPr txBox="1"/>
      </xdr:nvSpPr>
      <xdr:spPr>
        <a:xfrm>
          <a:off x="16370300" y="4989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70793</xdr:rowOff>
    </xdr:from>
    <xdr:to>
      <xdr:col>86</xdr:col>
      <xdr:colOff>25400</xdr:colOff>
      <xdr:row>30</xdr:row>
      <xdr:rowOff>70793</xdr:rowOff>
    </xdr:to>
    <xdr:cxnSp macro="">
      <xdr:nvCxnSpPr>
        <xdr:cNvPr id="522" name="直線コネクタ 521"/>
        <xdr:cNvCxnSpPr/>
      </xdr:nvCxnSpPr>
      <xdr:spPr>
        <a:xfrm>
          <a:off x="16230600" y="5214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35197</xdr:rowOff>
    </xdr:from>
    <xdr:to>
      <xdr:col>85</xdr:col>
      <xdr:colOff>127000</xdr:colOff>
      <xdr:row>36</xdr:row>
      <xdr:rowOff>79447</xdr:rowOff>
    </xdr:to>
    <xdr:cxnSp macro="">
      <xdr:nvCxnSpPr>
        <xdr:cNvPr id="523" name="直線コネクタ 522"/>
        <xdr:cNvCxnSpPr/>
      </xdr:nvCxnSpPr>
      <xdr:spPr>
        <a:xfrm>
          <a:off x="15481300" y="6207397"/>
          <a:ext cx="838200" cy="44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44993</xdr:rowOff>
    </xdr:from>
    <xdr:ext cx="534377" cy="259045"/>
    <xdr:sp macro="" textlink="">
      <xdr:nvSpPr>
        <xdr:cNvPr id="524" name="消防費平均値テキスト"/>
        <xdr:cNvSpPr txBox="1"/>
      </xdr:nvSpPr>
      <xdr:spPr>
        <a:xfrm>
          <a:off x="16370300" y="58742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22116</xdr:rowOff>
    </xdr:from>
    <xdr:to>
      <xdr:col>85</xdr:col>
      <xdr:colOff>177800</xdr:colOff>
      <xdr:row>35</xdr:row>
      <xdr:rowOff>123716</xdr:rowOff>
    </xdr:to>
    <xdr:sp macro="" textlink="">
      <xdr:nvSpPr>
        <xdr:cNvPr id="525" name="フローチャート: 判断 524"/>
        <xdr:cNvSpPr/>
      </xdr:nvSpPr>
      <xdr:spPr>
        <a:xfrm>
          <a:off x="16268700" y="6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11684</xdr:rowOff>
    </xdr:from>
    <xdr:to>
      <xdr:col>81</xdr:col>
      <xdr:colOff>50800</xdr:colOff>
      <xdr:row>36</xdr:row>
      <xdr:rowOff>35197</xdr:rowOff>
    </xdr:to>
    <xdr:cxnSp macro="">
      <xdr:nvCxnSpPr>
        <xdr:cNvPr id="526" name="直線コネクタ 525"/>
        <xdr:cNvCxnSpPr/>
      </xdr:nvCxnSpPr>
      <xdr:spPr>
        <a:xfrm>
          <a:off x="14592300" y="6183884"/>
          <a:ext cx="889000" cy="2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76490</xdr:rowOff>
    </xdr:from>
    <xdr:to>
      <xdr:col>81</xdr:col>
      <xdr:colOff>101600</xdr:colOff>
      <xdr:row>36</xdr:row>
      <xdr:rowOff>6640</xdr:rowOff>
    </xdr:to>
    <xdr:sp macro="" textlink="">
      <xdr:nvSpPr>
        <xdr:cNvPr id="527" name="フローチャート: 判断 526"/>
        <xdr:cNvSpPr/>
      </xdr:nvSpPr>
      <xdr:spPr>
        <a:xfrm>
          <a:off x="15430500" y="607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23167</xdr:rowOff>
    </xdr:from>
    <xdr:ext cx="534377" cy="259045"/>
    <xdr:sp macro="" textlink="">
      <xdr:nvSpPr>
        <xdr:cNvPr id="528" name="テキスト ボックス 527"/>
        <xdr:cNvSpPr txBox="1"/>
      </xdr:nvSpPr>
      <xdr:spPr>
        <a:xfrm>
          <a:off x="15214111" y="5852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122718</xdr:rowOff>
    </xdr:from>
    <xdr:to>
      <xdr:col>76</xdr:col>
      <xdr:colOff>114300</xdr:colOff>
      <xdr:row>36</xdr:row>
      <xdr:rowOff>11684</xdr:rowOff>
    </xdr:to>
    <xdr:cxnSp macro="">
      <xdr:nvCxnSpPr>
        <xdr:cNvPr id="529" name="直線コネクタ 528"/>
        <xdr:cNvCxnSpPr/>
      </xdr:nvCxnSpPr>
      <xdr:spPr>
        <a:xfrm>
          <a:off x="13703300" y="6123468"/>
          <a:ext cx="8890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8727</xdr:rowOff>
    </xdr:from>
    <xdr:to>
      <xdr:col>76</xdr:col>
      <xdr:colOff>165100</xdr:colOff>
      <xdr:row>35</xdr:row>
      <xdr:rowOff>110327</xdr:rowOff>
    </xdr:to>
    <xdr:sp macro="" textlink="">
      <xdr:nvSpPr>
        <xdr:cNvPr id="530" name="フローチャート: 判断 529"/>
        <xdr:cNvSpPr/>
      </xdr:nvSpPr>
      <xdr:spPr>
        <a:xfrm>
          <a:off x="14541500" y="600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126854</xdr:rowOff>
    </xdr:from>
    <xdr:ext cx="534377" cy="259045"/>
    <xdr:sp macro="" textlink="">
      <xdr:nvSpPr>
        <xdr:cNvPr id="531" name="テキスト ボックス 530"/>
        <xdr:cNvSpPr txBox="1"/>
      </xdr:nvSpPr>
      <xdr:spPr>
        <a:xfrm>
          <a:off x="14325111" y="5784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122718</xdr:rowOff>
    </xdr:from>
    <xdr:to>
      <xdr:col>71</xdr:col>
      <xdr:colOff>177800</xdr:colOff>
      <xdr:row>35</xdr:row>
      <xdr:rowOff>163050</xdr:rowOff>
    </xdr:to>
    <xdr:cxnSp macro="">
      <xdr:nvCxnSpPr>
        <xdr:cNvPr id="532" name="直線コネクタ 531"/>
        <xdr:cNvCxnSpPr/>
      </xdr:nvCxnSpPr>
      <xdr:spPr>
        <a:xfrm flipV="1">
          <a:off x="12814300" y="6123468"/>
          <a:ext cx="889000" cy="40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33220</xdr:rowOff>
    </xdr:from>
    <xdr:to>
      <xdr:col>72</xdr:col>
      <xdr:colOff>38100</xdr:colOff>
      <xdr:row>35</xdr:row>
      <xdr:rowOff>134820</xdr:rowOff>
    </xdr:to>
    <xdr:sp macro="" textlink="">
      <xdr:nvSpPr>
        <xdr:cNvPr id="533" name="フローチャート: 判断 532"/>
        <xdr:cNvSpPr/>
      </xdr:nvSpPr>
      <xdr:spPr>
        <a:xfrm>
          <a:off x="13652500" y="603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151347</xdr:rowOff>
    </xdr:from>
    <xdr:ext cx="534377" cy="259045"/>
    <xdr:sp macro="" textlink="">
      <xdr:nvSpPr>
        <xdr:cNvPr id="534" name="テキスト ボックス 533"/>
        <xdr:cNvSpPr txBox="1"/>
      </xdr:nvSpPr>
      <xdr:spPr>
        <a:xfrm>
          <a:off x="13436111" y="580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84981</xdr:rowOff>
    </xdr:from>
    <xdr:to>
      <xdr:col>67</xdr:col>
      <xdr:colOff>101600</xdr:colOff>
      <xdr:row>36</xdr:row>
      <xdr:rowOff>15131</xdr:rowOff>
    </xdr:to>
    <xdr:sp macro="" textlink="">
      <xdr:nvSpPr>
        <xdr:cNvPr id="535" name="フローチャート: 判断 534"/>
        <xdr:cNvSpPr/>
      </xdr:nvSpPr>
      <xdr:spPr>
        <a:xfrm>
          <a:off x="12763500" y="608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31658</xdr:rowOff>
    </xdr:from>
    <xdr:ext cx="534377" cy="259045"/>
    <xdr:sp macro="" textlink="">
      <xdr:nvSpPr>
        <xdr:cNvPr id="536" name="テキスト ボックス 535"/>
        <xdr:cNvSpPr txBox="1"/>
      </xdr:nvSpPr>
      <xdr:spPr>
        <a:xfrm>
          <a:off x="12547111" y="5860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28647</xdr:rowOff>
    </xdr:from>
    <xdr:to>
      <xdr:col>85</xdr:col>
      <xdr:colOff>177800</xdr:colOff>
      <xdr:row>36</xdr:row>
      <xdr:rowOff>130247</xdr:rowOff>
    </xdr:to>
    <xdr:sp macro="" textlink="">
      <xdr:nvSpPr>
        <xdr:cNvPr id="542" name="楕円 541"/>
        <xdr:cNvSpPr/>
      </xdr:nvSpPr>
      <xdr:spPr>
        <a:xfrm>
          <a:off x="16268700" y="6200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7074</xdr:rowOff>
    </xdr:from>
    <xdr:ext cx="534377" cy="259045"/>
    <xdr:sp macro="" textlink="">
      <xdr:nvSpPr>
        <xdr:cNvPr id="543" name="消防費該当値テキスト"/>
        <xdr:cNvSpPr txBox="1"/>
      </xdr:nvSpPr>
      <xdr:spPr>
        <a:xfrm>
          <a:off x="16370300" y="6179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155847</xdr:rowOff>
    </xdr:from>
    <xdr:to>
      <xdr:col>81</xdr:col>
      <xdr:colOff>101600</xdr:colOff>
      <xdr:row>36</xdr:row>
      <xdr:rowOff>85997</xdr:rowOff>
    </xdr:to>
    <xdr:sp macro="" textlink="">
      <xdr:nvSpPr>
        <xdr:cNvPr id="544" name="楕円 543"/>
        <xdr:cNvSpPr/>
      </xdr:nvSpPr>
      <xdr:spPr>
        <a:xfrm>
          <a:off x="15430500" y="6156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77124</xdr:rowOff>
    </xdr:from>
    <xdr:ext cx="534377" cy="259045"/>
    <xdr:sp macro="" textlink="">
      <xdr:nvSpPr>
        <xdr:cNvPr id="545" name="テキスト ボックス 544"/>
        <xdr:cNvSpPr txBox="1"/>
      </xdr:nvSpPr>
      <xdr:spPr>
        <a:xfrm>
          <a:off x="15214111" y="6249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132334</xdr:rowOff>
    </xdr:from>
    <xdr:to>
      <xdr:col>76</xdr:col>
      <xdr:colOff>165100</xdr:colOff>
      <xdr:row>36</xdr:row>
      <xdr:rowOff>62484</xdr:rowOff>
    </xdr:to>
    <xdr:sp macro="" textlink="">
      <xdr:nvSpPr>
        <xdr:cNvPr id="546" name="楕円 545"/>
        <xdr:cNvSpPr/>
      </xdr:nvSpPr>
      <xdr:spPr>
        <a:xfrm>
          <a:off x="14541500" y="613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53611</xdr:rowOff>
    </xdr:from>
    <xdr:ext cx="534377" cy="259045"/>
    <xdr:sp macro="" textlink="">
      <xdr:nvSpPr>
        <xdr:cNvPr id="547" name="テキスト ボックス 546"/>
        <xdr:cNvSpPr txBox="1"/>
      </xdr:nvSpPr>
      <xdr:spPr>
        <a:xfrm>
          <a:off x="14325111" y="6225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71918</xdr:rowOff>
    </xdr:from>
    <xdr:to>
      <xdr:col>72</xdr:col>
      <xdr:colOff>38100</xdr:colOff>
      <xdr:row>36</xdr:row>
      <xdr:rowOff>2068</xdr:rowOff>
    </xdr:to>
    <xdr:sp macro="" textlink="">
      <xdr:nvSpPr>
        <xdr:cNvPr id="548" name="楕円 547"/>
        <xdr:cNvSpPr/>
      </xdr:nvSpPr>
      <xdr:spPr>
        <a:xfrm>
          <a:off x="13652500" y="6072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164645</xdr:rowOff>
    </xdr:from>
    <xdr:ext cx="534377" cy="259045"/>
    <xdr:sp macro="" textlink="">
      <xdr:nvSpPr>
        <xdr:cNvPr id="549" name="テキスト ボックス 548"/>
        <xdr:cNvSpPr txBox="1"/>
      </xdr:nvSpPr>
      <xdr:spPr>
        <a:xfrm>
          <a:off x="13436111" y="6165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112250</xdr:rowOff>
    </xdr:from>
    <xdr:to>
      <xdr:col>67</xdr:col>
      <xdr:colOff>101600</xdr:colOff>
      <xdr:row>36</xdr:row>
      <xdr:rowOff>42400</xdr:rowOff>
    </xdr:to>
    <xdr:sp macro="" textlink="">
      <xdr:nvSpPr>
        <xdr:cNvPr id="550" name="楕円 549"/>
        <xdr:cNvSpPr/>
      </xdr:nvSpPr>
      <xdr:spPr>
        <a:xfrm>
          <a:off x="12763500" y="611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33527</xdr:rowOff>
    </xdr:from>
    <xdr:ext cx="534377" cy="259045"/>
    <xdr:sp macro="" textlink="">
      <xdr:nvSpPr>
        <xdr:cNvPr id="551" name="テキスト ボックス 550"/>
        <xdr:cNvSpPr txBox="1"/>
      </xdr:nvSpPr>
      <xdr:spPr>
        <a:xfrm>
          <a:off x="12547111" y="6205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2" name="テキスト ボックス 56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3" name="直線コネクタ 56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4" name="テキスト ボックス 563"/>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5" name="直線コネクタ 56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6" name="テキスト ボックス 565"/>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8" name="テキスト ボックス 567"/>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9" name="直線コネクタ 56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0" name="テキスト ボックス 569"/>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1" name="直線コネクタ 57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2" name="テキスト ボックス 57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151568</xdr:rowOff>
    </xdr:from>
    <xdr:to>
      <xdr:col>85</xdr:col>
      <xdr:colOff>126364</xdr:colOff>
      <xdr:row>58</xdr:row>
      <xdr:rowOff>16199</xdr:rowOff>
    </xdr:to>
    <xdr:cxnSp macro="">
      <xdr:nvCxnSpPr>
        <xdr:cNvPr id="576" name="直線コネクタ 575"/>
        <xdr:cNvCxnSpPr/>
      </xdr:nvCxnSpPr>
      <xdr:spPr>
        <a:xfrm flipV="1">
          <a:off x="16317595" y="8895518"/>
          <a:ext cx="1269" cy="1064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20026</xdr:rowOff>
    </xdr:from>
    <xdr:ext cx="534377" cy="259045"/>
    <xdr:sp macro="" textlink="">
      <xdr:nvSpPr>
        <xdr:cNvPr id="577" name="教育費最小値テキスト"/>
        <xdr:cNvSpPr txBox="1"/>
      </xdr:nvSpPr>
      <xdr:spPr>
        <a:xfrm>
          <a:off x="16370300" y="996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16199</xdr:rowOff>
    </xdr:from>
    <xdr:to>
      <xdr:col>86</xdr:col>
      <xdr:colOff>25400</xdr:colOff>
      <xdr:row>58</xdr:row>
      <xdr:rowOff>16199</xdr:rowOff>
    </xdr:to>
    <xdr:cxnSp macro="">
      <xdr:nvCxnSpPr>
        <xdr:cNvPr id="578" name="直線コネクタ 577"/>
        <xdr:cNvCxnSpPr/>
      </xdr:nvCxnSpPr>
      <xdr:spPr>
        <a:xfrm>
          <a:off x="16230600" y="996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98245</xdr:rowOff>
    </xdr:from>
    <xdr:ext cx="534377" cy="259045"/>
    <xdr:sp macro="" textlink="">
      <xdr:nvSpPr>
        <xdr:cNvPr id="579" name="教育費最大値テキスト"/>
        <xdr:cNvSpPr txBox="1"/>
      </xdr:nvSpPr>
      <xdr:spPr>
        <a:xfrm>
          <a:off x="16370300" y="8670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86,377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151568</xdr:rowOff>
    </xdr:from>
    <xdr:to>
      <xdr:col>86</xdr:col>
      <xdr:colOff>25400</xdr:colOff>
      <xdr:row>51</xdr:row>
      <xdr:rowOff>151568</xdr:rowOff>
    </xdr:to>
    <xdr:cxnSp macro="">
      <xdr:nvCxnSpPr>
        <xdr:cNvPr id="580" name="直線コネクタ 579"/>
        <xdr:cNvCxnSpPr/>
      </xdr:nvCxnSpPr>
      <xdr:spPr>
        <a:xfrm>
          <a:off x="16230600" y="8895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151054</xdr:rowOff>
    </xdr:from>
    <xdr:to>
      <xdr:col>85</xdr:col>
      <xdr:colOff>127000</xdr:colOff>
      <xdr:row>57</xdr:row>
      <xdr:rowOff>11950</xdr:rowOff>
    </xdr:to>
    <xdr:cxnSp macro="">
      <xdr:nvCxnSpPr>
        <xdr:cNvPr id="581" name="直線コネクタ 580"/>
        <xdr:cNvCxnSpPr/>
      </xdr:nvCxnSpPr>
      <xdr:spPr>
        <a:xfrm>
          <a:off x="15481300" y="9752254"/>
          <a:ext cx="838200" cy="32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168565</xdr:rowOff>
    </xdr:from>
    <xdr:ext cx="534377" cy="259045"/>
    <xdr:sp macro="" textlink="">
      <xdr:nvSpPr>
        <xdr:cNvPr id="582" name="教育費平均値テキスト"/>
        <xdr:cNvSpPr txBox="1"/>
      </xdr:nvSpPr>
      <xdr:spPr>
        <a:xfrm>
          <a:off x="16370300" y="94268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145688</xdr:rowOff>
    </xdr:from>
    <xdr:to>
      <xdr:col>85</xdr:col>
      <xdr:colOff>177800</xdr:colOff>
      <xdr:row>56</xdr:row>
      <xdr:rowOff>75838</xdr:rowOff>
    </xdr:to>
    <xdr:sp macro="" textlink="">
      <xdr:nvSpPr>
        <xdr:cNvPr id="583" name="フローチャート: 判断 582"/>
        <xdr:cNvSpPr/>
      </xdr:nvSpPr>
      <xdr:spPr>
        <a:xfrm>
          <a:off x="16268700" y="957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15913</xdr:rowOff>
    </xdr:from>
    <xdr:to>
      <xdr:col>81</xdr:col>
      <xdr:colOff>50800</xdr:colOff>
      <xdr:row>56</xdr:row>
      <xdr:rowOff>151054</xdr:rowOff>
    </xdr:to>
    <xdr:cxnSp macro="">
      <xdr:nvCxnSpPr>
        <xdr:cNvPr id="584" name="直線コネクタ 583"/>
        <xdr:cNvCxnSpPr/>
      </xdr:nvCxnSpPr>
      <xdr:spPr>
        <a:xfrm>
          <a:off x="14592300" y="9617113"/>
          <a:ext cx="889000" cy="135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3766</xdr:rowOff>
    </xdr:from>
    <xdr:to>
      <xdr:col>81</xdr:col>
      <xdr:colOff>101600</xdr:colOff>
      <xdr:row>56</xdr:row>
      <xdr:rowOff>105366</xdr:rowOff>
    </xdr:to>
    <xdr:sp macro="" textlink="">
      <xdr:nvSpPr>
        <xdr:cNvPr id="585" name="フローチャート: 判断 584"/>
        <xdr:cNvSpPr/>
      </xdr:nvSpPr>
      <xdr:spPr>
        <a:xfrm>
          <a:off x="15430500" y="9604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121893</xdr:rowOff>
    </xdr:from>
    <xdr:ext cx="534377" cy="259045"/>
    <xdr:sp macro="" textlink="">
      <xdr:nvSpPr>
        <xdr:cNvPr id="586" name="テキスト ボックス 585"/>
        <xdr:cNvSpPr txBox="1"/>
      </xdr:nvSpPr>
      <xdr:spPr>
        <a:xfrm>
          <a:off x="15214111" y="9380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15913</xdr:rowOff>
    </xdr:from>
    <xdr:to>
      <xdr:col>76</xdr:col>
      <xdr:colOff>114300</xdr:colOff>
      <xdr:row>56</xdr:row>
      <xdr:rowOff>112668</xdr:rowOff>
    </xdr:to>
    <xdr:cxnSp macro="">
      <xdr:nvCxnSpPr>
        <xdr:cNvPr id="587" name="直線コネクタ 586"/>
        <xdr:cNvCxnSpPr/>
      </xdr:nvCxnSpPr>
      <xdr:spPr>
        <a:xfrm flipV="1">
          <a:off x="13703300" y="9617113"/>
          <a:ext cx="889000" cy="96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138525</xdr:rowOff>
    </xdr:from>
    <xdr:to>
      <xdr:col>76</xdr:col>
      <xdr:colOff>165100</xdr:colOff>
      <xdr:row>56</xdr:row>
      <xdr:rowOff>68675</xdr:rowOff>
    </xdr:to>
    <xdr:sp macro="" textlink="">
      <xdr:nvSpPr>
        <xdr:cNvPr id="588" name="フローチャート: 判断 587"/>
        <xdr:cNvSpPr/>
      </xdr:nvSpPr>
      <xdr:spPr>
        <a:xfrm>
          <a:off x="14541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59802</xdr:rowOff>
    </xdr:from>
    <xdr:ext cx="534377" cy="259045"/>
    <xdr:sp macro="" textlink="">
      <xdr:nvSpPr>
        <xdr:cNvPr id="589" name="テキスト ボックス 588"/>
        <xdr:cNvSpPr txBox="1"/>
      </xdr:nvSpPr>
      <xdr:spPr>
        <a:xfrm>
          <a:off x="14325111" y="966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112668</xdr:rowOff>
    </xdr:from>
    <xdr:to>
      <xdr:col>71</xdr:col>
      <xdr:colOff>177800</xdr:colOff>
      <xdr:row>57</xdr:row>
      <xdr:rowOff>102400</xdr:rowOff>
    </xdr:to>
    <xdr:cxnSp macro="">
      <xdr:nvCxnSpPr>
        <xdr:cNvPr id="590" name="直線コネクタ 589"/>
        <xdr:cNvCxnSpPr/>
      </xdr:nvCxnSpPr>
      <xdr:spPr>
        <a:xfrm flipV="1">
          <a:off x="12814300" y="9713868"/>
          <a:ext cx="889000" cy="161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38856</xdr:rowOff>
    </xdr:from>
    <xdr:to>
      <xdr:col>72</xdr:col>
      <xdr:colOff>38100</xdr:colOff>
      <xdr:row>56</xdr:row>
      <xdr:rowOff>140456</xdr:rowOff>
    </xdr:to>
    <xdr:sp macro="" textlink="">
      <xdr:nvSpPr>
        <xdr:cNvPr id="591" name="フローチャート: 判断 590"/>
        <xdr:cNvSpPr/>
      </xdr:nvSpPr>
      <xdr:spPr>
        <a:xfrm>
          <a:off x="13652500" y="9640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156983</xdr:rowOff>
    </xdr:from>
    <xdr:ext cx="534377" cy="259045"/>
    <xdr:sp macro="" textlink="">
      <xdr:nvSpPr>
        <xdr:cNvPr id="592" name="テキスト ボックス 591"/>
        <xdr:cNvSpPr txBox="1"/>
      </xdr:nvSpPr>
      <xdr:spPr>
        <a:xfrm>
          <a:off x="13436111" y="941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127305</xdr:rowOff>
    </xdr:from>
    <xdr:to>
      <xdr:col>67</xdr:col>
      <xdr:colOff>101600</xdr:colOff>
      <xdr:row>57</xdr:row>
      <xdr:rowOff>57455</xdr:rowOff>
    </xdr:to>
    <xdr:sp macro="" textlink="">
      <xdr:nvSpPr>
        <xdr:cNvPr id="593" name="フローチャート: 判断 592"/>
        <xdr:cNvSpPr/>
      </xdr:nvSpPr>
      <xdr:spPr>
        <a:xfrm>
          <a:off x="12763500" y="972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73982</xdr:rowOff>
    </xdr:from>
    <xdr:ext cx="534377" cy="259045"/>
    <xdr:sp macro="" textlink="">
      <xdr:nvSpPr>
        <xdr:cNvPr id="594" name="テキスト ボックス 593"/>
        <xdr:cNvSpPr txBox="1"/>
      </xdr:nvSpPr>
      <xdr:spPr>
        <a:xfrm>
          <a:off x="12547111" y="950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132600</xdr:rowOff>
    </xdr:from>
    <xdr:to>
      <xdr:col>85</xdr:col>
      <xdr:colOff>177800</xdr:colOff>
      <xdr:row>57</xdr:row>
      <xdr:rowOff>62750</xdr:rowOff>
    </xdr:to>
    <xdr:sp macro="" textlink="">
      <xdr:nvSpPr>
        <xdr:cNvPr id="600" name="楕円 599"/>
        <xdr:cNvSpPr/>
      </xdr:nvSpPr>
      <xdr:spPr>
        <a:xfrm>
          <a:off x="16268700" y="973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111027</xdr:rowOff>
    </xdr:from>
    <xdr:ext cx="534377" cy="259045"/>
    <xdr:sp macro="" textlink="">
      <xdr:nvSpPr>
        <xdr:cNvPr id="601" name="教育費該当値テキスト"/>
        <xdr:cNvSpPr txBox="1"/>
      </xdr:nvSpPr>
      <xdr:spPr>
        <a:xfrm>
          <a:off x="16370300" y="971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100254</xdr:rowOff>
    </xdr:from>
    <xdr:to>
      <xdr:col>81</xdr:col>
      <xdr:colOff>101600</xdr:colOff>
      <xdr:row>57</xdr:row>
      <xdr:rowOff>30404</xdr:rowOff>
    </xdr:to>
    <xdr:sp macro="" textlink="">
      <xdr:nvSpPr>
        <xdr:cNvPr id="602" name="楕円 601"/>
        <xdr:cNvSpPr/>
      </xdr:nvSpPr>
      <xdr:spPr>
        <a:xfrm>
          <a:off x="15430500" y="970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21531</xdr:rowOff>
    </xdr:from>
    <xdr:ext cx="534377" cy="259045"/>
    <xdr:sp macro="" textlink="">
      <xdr:nvSpPr>
        <xdr:cNvPr id="603" name="テキスト ボックス 602"/>
        <xdr:cNvSpPr txBox="1"/>
      </xdr:nvSpPr>
      <xdr:spPr>
        <a:xfrm>
          <a:off x="15214111" y="979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136563</xdr:rowOff>
    </xdr:from>
    <xdr:to>
      <xdr:col>76</xdr:col>
      <xdr:colOff>165100</xdr:colOff>
      <xdr:row>56</xdr:row>
      <xdr:rowOff>66713</xdr:rowOff>
    </xdr:to>
    <xdr:sp macro="" textlink="">
      <xdr:nvSpPr>
        <xdr:cNvPr id="604" name="楕円 603"/>
        <xdr:cNvSpPr/>
      </xdr:nvSpPr>
      <xdr:spPr>
        <a:xfrm>
          <a:off x="14541500" y="956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83240</xdr:rowOff>
    </xdr:from>
    <xdr:ext cx="534377" cy="259045"/>
    <xdr:sp macro="" textlink="">
      <xdr:nvSpPr>
        <xdr:cNvPr id="605" name="テキスト ボックス 604"/>
        <xdr:cNvSpPr txBox="1"/>
      </xdr:nvSpPr>
      <xdr:spPr>
        <a:xfrm>
          <a:off x="14325111" y="934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61868</xdr:rowOff>
    </xdr:from>
    <xdr:to>
      <xdr:col>72</xdr:col>
      <xdr:colOff>38100</xdr:colOff>
      <xdr:row>56</xdr:row>
      <xdr:rowOff>163468</xdr:rowOff>
    </xdr:to>
    <xdr:sp macro="" textlink="">
      <xdr:nvSpPr>
        <xdr:cNvPr id="606" name="楕円 605"/>
        <xdr:cNvSpPr/>
      </xdr:nvSpPr>
      <xdr:spPr>
        <a:xfrm>
          <a:off x="13652500" y="966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154595</xdr:rowOff>
    </xdr:from>
    <xdr:ext cx="534377" cy="259045"/>
    <xdr:sp macro="" textlink="">
      <xdr:nvSpPr>
        <xdr:cNvPr id="607" name="テキスト ボックス 606"/>
        <xdr:cNvSpPr txBox="1"/>
      </xdr:nvSpPr>
      <xdr:spPr>
        <a:xfrm>
          <a:off x="13436111" y="975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51600</xdr:rowOff>
    </xdr:from>
    <xdr:to>
      <xdr:col>67</xdr:col>
      <xdr:colOff>101600</xdr:colOff>
      <xdr:row>57</xdr:row>
      <xdr:rowOff>153200</xdr:rowOff>
    </xdr:to>
    <xdr:sp macro="" textlink="">
      <xdr:nvSpPr>
        <xdr:cNvPr id="608" name="楕円 607"/>
        <xdr:cNvSpPr/>
      </xdr:nvSpPr>
      <xdr:spPr>
        <a:xfrm>
          <a:off x="12763500" y="982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144327</xdr:rowOff>
    </xdr:from>
    <xdr:ext cx="534377" cy="259045"/>
    <xdr:sp macro="" textlink="">
      <xdr:nvSpPr>
        <xdr:cNvPr id="609" name="テキスト ボックス 608"/>
        <xdr:cNvSpPr txBox="1"/>
      </xdr:nvSpPr>
      <xdr:spPr>
        <a:xfrm>
          <a:off x="12547111" y="9916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3" name="テキスト ボックス 622"/>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25" name="テキスト ボックス 624"/>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27" name="テキスト ボックス 626"/>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9" name="テキスト ボックス 628"/>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1" name="テキスト ボックス 63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57785</xdr:rowOff>
    </xdr:from>
    <xdr:to>
      <xdr:col>85</xdr:col>
      <xdr:colOff>126364</xdr:colOff>
      <xdr:row>79</xdr:row>
      <xdr:rowOff>44450</xdr:rowOff>
    </xdr:to>
    <xdr:cxnSp macro="">
      <xdr:nvCxnSpPr>
        <xdr:cNvPr id="633" name="直線コネクタ 632"/>
        <xdr:cNvCxnSpPr/>
      </xdr:nvCxnSpPr>
      <xdr:spPr>
        <a:xfrm flipV="1">
          <a:off x="16317595" y="12059285"/>
          <a:ext cx="1269" cy="1529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4462</xdr:rowOff>
    </xdr:from>
    <xdr:ext cx="534377" cy="259045"/>
    <xdr:sp macro="" textlink="">
      <xdr:nvSpPr>
        <xdr:cNvPr id="636" name="災害復旧費最大値テキスト"/>
        <xdr:cNvSpPr txBox="1"/>
      </xdr:nvSpPr>
      <xdr:spPr>
        <a:xfrm>
          <a:off x="16370300" y="1183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12,045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57785</xdr:rowOff>
    </xdr:from>
    <xdr:to>
      <xdr:col>86</xdr:col>
      <xdr:colOff>25400</xdr:colOff>
      <xdr:row>70</xdr:row>
      <xdr:rowOff>57785</xdr:rowOff>
    </xdr:to>
    <xdr:cxnSp macro="">
      <xdr:nvCxnSpPr>
        <xdr:cNvPr id="637" name="直線コネクタ 636"/>
        <xdr:cNvCxnSpPr/>
      </xdr:nvCxnSpPr>
      <xdr:spPr>
        <a:xfrm>
          <a:off x="16230600" y="1205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110237</xdr:rowOff>
    </xdr:from>
    <xdr:to>
      <xdr:col>85</xdr:col>
      <xdr:colOff>127000</xdr:colOff>
      <xdr:row>79</xdr:row>
      <xdr:rowOff>35306</xdr:rowOff>
    </xdr:to>
    <xdr:cxnSp macro="">
      <xdr:nvCxnSpPr>
        <xdr:cNvPr id="638" name="直線コネクタ 637"/>
        <xdr:cNvCxnSpPr/>
      </xdr:nvCxnSpPr>
      <xdr:spPr>
        <a:xfrm>
          <a:off x="15481300" y="13483337"/>
          <a:ext cx="8382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89933</xdr:rowOff>
    </xdr:from>
    <xdr:ext cx="378565" cy="259045"/>
    <xdr:sp macro="" textlink="">
      <xdr:nvSpPr>
        <xdr:cNvPr id="639" name="災害復旧費平均値テキスト"/>
        <xdr:cNvSpPr txBox="1"/>
      </xdr:nvSpPr>
      <xdr:spPr>
        <a:xfrm>
          <a:off x="16370300" y="132915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67056</xdr:rowOff>
    </xdr:from>
    <xdr:to>
      <xdr:col>85</xdr:col>
      <xdr:colOff>177800</xdr:colOff>
      <xdr:row>78</xdr:row>
      <xdr:rowOff>168656</xdr:rowOff>
    </xdr:to>
    <xdr:sp macro="" textlink="">
      <xdr:nvSpPr>
        <xdr:cNvPr id="640" name="フローチャート: 判断 639"/>
        <xdr:cNvSpPr/>
      </xdr:nvSpPr>
      <xdr:spPr>
        <a:xfrm>
          <a:off x="16268700" y="13440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138049</xdr:rowOff>
    </xdr:from>
    <xdr:to>
      <xdr:col>81</xdr:col>
      <xdr:colOff>50800</xdr:colOff>
      <xdr:row>78</xdr:row>
      <xdr:rowOff>110237</xdr:rowOff>
    </xdr:to>
    <xdr:cxnSp macro="">
      <xdr:nvCxnSpPr>
        <xdr:cNvPr id="641" name="直線コネクタ 640"/>
        <xdr:cNvCxnSpPr/>
      </xdr:nvCxnSpPr>
      <xdr:spPr>
        <a:xfrm>
          <a:off x="14592300" y="13339699"/>
          <a:ext cx="889000" cy="143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165608</xdr:rowOff>
    </xdr:from>
    <xdr:to>
      <xdr:col>81</xdr:col>
      <xdr:colOff>101600</xdr:colOff>
      <xdr:row>78</xdr:row>
      <xdr:rowOff>95758</xdr:rowOff>
    </xdr:to>
    <xdr:sp macro="" textlink="">
      <xdr:nvSpPr>
        <xdr:cNvPr id="642" name="フローチャート: 判断 641"/>
        <xdr:cNvSpPr/>
      </xdr:nvSpPr>
      <xdr:spPr>
        <a:xfrm>
          <a:off x="15430500" y="13367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112285</xdr:rowOff>
    </xdr:from>
    <xdr:ext cx="469744" cy="259045"/>
    <xdr:sp macro="" textlink="">
      <xdr:nvSpPr>
        <xdr:cNvPr id="643" name="テキスト ボックス 642"/>
        <xdr:cNvSpPr txBox="1"/>
      </xdr:nvSpPr>
      <xdr:spPr>
        <a:xfrm>
          <a:off x="15246428" y="13142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138049</xdr:rowOff>
    </xdr:from>
    <xdr:to>
      <xdr:col>76</xdr:col>
      <xdr:colOff>114300</xdr:colOff>
      <xdr:row>78</xdr:row>
      <xdr:rowOff>19431</xdr:rowOff>
    </xdr:to>
    <xdr:cxnSp macro="">
      <xdr:nvCxnSpPr>
        <xdr:cNvPr id="644" name="直線コネクタ 643"/>
        <xdr:cNvCxnSpPr/>
      </xdr:nvCxnSpPr>
      <xdr:spPr>
        <a:xfrm flipV="1">
          <a:off x="13703300" y="13339699"/>
          <a:ext cx="889000" cy="52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127254</xdr:rowOff>
    </xdr:from>
    <xdr:to>
      <xdr:col>76</xdr:col>
      <xdr:colOff>165100</xdr:colOff>
      <xdr:row>77</xdr:row>
      <xdr:rowOff>57404</xdr:rowOff>
    </xdr:to>
    <xdr:sp macro="" textlink="">
      <xdr:nvSpPr>
        <xdr:cNvPr id="645" name="フローチャート: 判断 644"/>
        <xdr:cNvSpPr/>
      </xdr:nvSpPr>
      <xdr:spPr>
        <a:xfrm>
          <a:off x="14541500" y="13157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73931</xdr:rowOff>
    </xdr:from>
    <xdr:ext cx="469744" cy="259045"/>
    <xdr:sp macro="" textlink="">
      <xdr:nvSpPr>
        <xdr:cNvPr id="646" name="テキスト ボックス 645"/>
        <xdr:cNvSpPr txBox="1"/>
      </xdr:nvSpPr>
      <xdr:spPr>
        <a:xfrm>
          <a:off x="14357428" y="12932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19431</xdr:rowOff>
    </xdr:from>
    <xdr:to>
      <xdr:col>71</xdr:col>
      <xdr:colOff>177800</xdr:colOff>
      <xdr:row>78</xdr:row>
      <xdr:rowOff>96647</xdr:rowOff>
    </xdr:to>
    <xdr:cxnSp macro="">
      <xdr:nvCxnSpPr>
        <xdr:cNvPr id="647" name="直線コネクタ 646"/>
        <xdr:cNvCxnSpPr/>
      </xdr:nvCxnSpPr>
      <xdr:spPr>
        <a:xfrm flipV="1">
          <a:off x="12814300" y="13392531"/>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9017</xdr:rowOff>
    </xdr:from>
    <xdr:to>
      <xdr:col>72</xdr:col>
      <xdr:colOff>38100</xdr:colOff>
      <xdr:row>77</xdr:row>
      <xdr:rowOff>110617</xdr:rowOff>
    </xdr:to>
    <xdr:sp macro="" textlink="">
      <xdr:nvSpPr>
        <xdr:cNvPr id="648" name="フローチャート: 判断 647"/>
        <xdr:cNvSpPr/>
      </xdr:nvSpPr>
      <xdr:spPr>
        <a:xfrm>
          <a:off x="13652500" y="1321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127144</xdr:rowOff>
    </xdr:from>
    <xdr:ext cx="469744" cy="259045"/>
    <xdr:sp macro="" textlink="">
      <xdr:nvSpPr>
        <xdr:cNvPr id="649" name="テキスト ボックス 648"/>
        <xdr:cNvSpPr txBox="1"/>
      </xdr:nvSpPr>
      <xdr:spPr>
        <a:xfrm>
          <a:off x="13468428" y="12985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64263</xdr:rowOff>
    </xdr:from>
    <xdr:to>
      <xdr:col>67</xdr:col>
      <xdr:colOff>101600</xdr:colOff>
      <xdr:row>77</xdr:row>
      <xdr:rowOff>165863</xdr:rowOff>
    </xdr:to>
    <xdr:sp macro="" textlink="">
      <xdr:nvSpPr>
        <xdr:cNvPr id="650" name="フローチャート: 判断 649"/>
        <xdr:cNvSpPr/>
      </xdr:nvSpPr>
      <xdr:spPr>
        <a:xfrm>
          <a:off x="12763500" y="1326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10940</xdr:rowOff>
    </xdr:from>
    <xdr:ext cx="469744" cy="259045"/>
    <xdr:sp macro="" textlink="">
      <xdr:nvSpPr>
        <xdr:cNvPr id="651" name="テキスト ボックス 650"/>
        <xdr:cNvSpPr txBox="1"/>
      </xdr:nvSpPr>
      <xdr:spPr>
        <a:xfrm>
          <a:off x="12579428" y="1304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155956</xdr:rowOff>
    </xdr:from>
    <xdr:to>
      <xdr:col>85</xdr:col>
      <xdr:colOff>177800</xdr:colOff>
      <xdr:row>79</xdr:row>
      <xdr:rowOff>86106</xdr:rowOff>
    </xdr:to>
    <xdr:sp macro="" textlink="">
      <xdr:nvSpPr>
        <xdr:cNvPr id="657" name="楕円 656"/>
        <xdr:cNvSpPr/>
      </xdr:nvSpPr>
      <xdr:spPr>
        <a:xfrm>
          <a:off x="16268700" y="1352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70883</xdr:rowOff>
    </xdr:from>
    <xdr:ext cx="313932" cy="259045"/>
    <xdr:sp macro="" textlink="">
      <xdr:nvSpPr>
        <xdr:cNvPr id="658" name="災害復旧費該当値テキスト"/>
        <xdr:cNvSpPr txBox="1"/>
      </xdr:nvSpPr>
      <xdr:spPr>
        <a:xfrm>
          <a:off x="16370300" y="134439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59437</xdr:rowOff>
    </xdr:from>
    <xdr:to>
      <xdr:col>81</xdr:col>
      <xdr:colOff>101600</xdr:colOff>
      <xdr:row>78</xdr:row>
      <xdr:rowOff>161037</xdr:rowOff>
    </xdr:to>
    <xdr:sp macro="" textlink="">
      <xdr:nvSpPr>
        <xdr:cNvPr id="659" name="楕円 658"/>
        <xdr:cNvSpPr/>
      </xdr:nvSpPr>
      <xdr:spPr>
        <a:xfrm>
          <a:off x="15430500" y="13432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152164</xdr:rowOff>
    </xdr:from>
    <xdr:ext cx="378565" cy="259045"/>
    <xdr:sp macro="" textlink="">
      <xdr:nvSpPr>
        <xdr:cNvPr id="660" name="テキスト ボックス 659"/>
        <xdr:cNvSpPr txBox="1"/>
      </xdr:nvSpPr>
      <xdr:spPr>
        <a:xfrm>
          <a:off x="15292017" y="135252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87249</xdr:rowOff>
    </xdr:from>
    <xdr:to>
      <xdr:col>76</xdr:col>
      <xdr:colOff>165100</xdr:colOff>
      <xdr:row>78</xdr:row>
      <xdr:rowOff>17399</xdr:rowOff>
    </xdr:to>
    <xdr:sp macro="" textlink="">
      <xdr:nvSpPr>
        <xdr:cNvPr id="661" name="楕円 660"/>
        <xdr:cNvSpPr/>
      </xdr:nvSpPr>
      <xdr:spPr>
        <a:xfrm>
          <a:off x="14541500" y="13288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8526</xdr:rowOff>
    </xdr:from>
    <xdr:ext cx="469744" cy="259045"/>
    <xdr:sp macro="" textlink="">
      <xdr:nvSpPr>
        <xdr:cNvPr id="662" name="テキスト ボックス 661"/>
        <xdr:cNvSpPr txBox="1"/>
      </xdr:nvSpPr>
      <xdr:spPr>
        <a:xfrm>
          <a:off x="14357428" y="13381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140081</xdr:rowOff>
    </xdr:from>
    <xdr:to>
      <xdr:col>72</xdr:col>
      <xdr:colOff>38100</xdr:colOff>
      <xdr:row>78</xdr:row>
      <xdr:rowOff>70231</xdr:rowOff>
    </xdr:to>
    <xdr:sp macro="" textlink="">
      <xdr:nvSpPr>
        <xdr:cNvPr id="663" name="楕円 662"/>
        <xdr:cNvSpPr/>
      </xdr:nvSpPr>
      <xdr:spPr>
        <a:xfrm>
          <a:off x="13652500" y="13341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61358</xdr:rowOff>
    </xdr:from>
    <xdr:ext cx="469744" cy="259045"/>
    <xdr:sp macro="" textlink="">
      <xdr:nvSpPr>
        <xdr:cNvPr id="664" name="テキスト ボックス 663"/>
        <xdr:cNvSpPr txBox="1"/>
      </xdr:nvSpPr>
      <xdr:spPr>
        <a:xfrm>
          <a:off x="13468428" y="13434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45847</xdr:rowOff>
    </xdr:from>
    <xdr:to>
      <xdr:col>67</xdr:col>
      <xdr:colOff>101600</xdr:colOff>
      <xdr:row>78</xdr:row>
      <xdr:rowOff>147447</xdr:rowOff>
    </xdr:to>
    <xdr:sp macro="" textlink="">
      <xdr:nvSpPr>
        <xdr:cNvPr id="665" name="楕円 664"/>
        <xdr:cNvSpPr/>
      </xdr:nvSpPr>
      <xdr:spPr>
        <a:xfrm>
          <a:off x="12763500" y="1341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138574</xdr:rowOff>
    </xdr:from>
    <xdr:ext cx="378565" cy="259045"/>
    <xdr:sp macro="" textlink="">
      <xdr:nvSpPr>
        <xdr:cNvPr id="666" name="テキスト ボックス 665"/>
        <xdr:cNvSpPr txBox="1"/>
      </xdr:nvSpPr>
      <xdr:spPr>
        <a:xfrm>
          <a:off x="12625017" y="13511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7" name="テキスト ボックス 676"/>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8" name="直線コネクタ 67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9" name="テキスト ボックス 678"/>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0" name="直線コネクタ 67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1" name="テキスト ボックス 68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2" name="直線コネクタ 68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3" name="テキスト ボックス 68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4" name="直線コネクタ 68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5" name="テキスト ボックス 68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6" name="直線コネクタ 68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7" name="テキスト ボックス 686"/>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8" name="直線コネクタ 68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89" name="テキスト ボックス 688"/>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1" name="テキスト ボックス 690"/>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108153</xdr:rowOff>
    </xdr:from>
    <xdr:to>
      <xdr:col>85</xdr:col>
      <xdr:colOff>126364</xdr:colOff>
      <xdr:row>98</xdr:row>
      <xdr:rowOff>38398</xdr:rowOff>
    </xdr:to>
    <xdr:cxnSp macro="">
      <xdr:nvCxnSpPr>
        <xdr:cNvPr id="693" name="直線コネクタ 692"/>
        <xdr:cNvCxnSpPr/>
      </xdr:nvCxnSpPr>
      <xdr:spPr>
        <a:xfrm flipV="1">
          <a:off x="16317595" y="15367203"/>
          <a:ext cx="1269" cy="1473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42225</xdr:rowOff>
    </xdr:from>
    <xdr:ext cx="534377" cy="259045"/>
    <xdr:sp macro="" textlink="">
      <xdr:nvSpPr>
        <xdr:cNvPr id="694" name="公債費最小値テキスト"/>
        <xdr:cNvSpPr txBox="1"/>
      </xdr:nvSpPr>
      <xdr:spPr>
        <a:xfrm>
          <a:off x="16370300" y="1684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38398</xdr:rowOff>
    </xdr:from>
    <xdr:to>
      <xdr:col>86</xdr:col>
      <xdr:colOff>25400</xdr:colOff>
      <xdr:row>98</xdr:row>
      <xdr:rowOff>38398</xdr:rowOff>
    </xdr:to>
    <xdr:cxnSp macro="">
      <xdr:nvCxnSpPr>
        <xdr:cNvPr id="695" name="直線コネクタ 694"/>
        <xdr:cNvCxnSpPr/>
      </xdr:nvCxnSpPr>
      <xdr:spPr>
        <a:xfrm>
          <a:off x="16230600" y="1684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54830</xdr:rowOff>
    </xdr:from>
    <xdr:ext cx="534377" cy="259045"/>
    <xdr:sp macro="" textlink="">
      <xdr:nvSpPr>
        <xdr:cNvPr id="696" name="公債費最大値テキスト"/>
        <xdr:cNvSpPr txBox="1"/>
      </xdr:nvSpPr>
      <xdr:spPr>
        <a:xfrm>
          <a:off x="16370300" y="15142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62,216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108153</xdr:rowOff>
    </xdr:from>
    <xdr:to>
      <xdr:col>86</xdr:col>
      <xdr:colOff>25400</xdr:colOff>
      <xdr:row>89</xdr:row>
      <xdr:rowOff>108153</xdr:rowOff>
    </xdr:to>
    <xdr:cxnSp macro="">
      <xdr:nvCxnSpPr>
        <xdr:cNvPr id="697" name="直線コネクタ 696"/>
        <xdr:cNvCxnSpPr/>
      </xdr:nvCxnSpPr>
      <xdr:spPr>
        <a:xfrm>
          <a:off x="16230600" y="15367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36373</xdr:rowOff>
    </xdr:from>
    <xdr:to>
      <xdr:col>85</xdr:col>
      <xdr:colOff>127000</xdr:colOff>
      <xdr:row>97</xdr:row>
      <xdr:rowOff>57796</xdr:rowOff>
    </xdr:to>
    <xdr:cxnSp macro="">
      <xdr:nvCxnSpPr>
        <xdr:cNvPr id="698" name="直線コネクタ 697"/>
        <xdr:cNvCxnSpPr/>
      </xdr:nvCxnSpPr>
      <xdr:spPr>
        <a:xfrm flipV="1">
          <a:off x="15481300" y="16667023"/>
          <a:ext cx="838200" cy="21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26607</xdr:rowOff>
    </xdr:from>
    <xdr:ext cx="534377" cy="259045"/>
    <xdr:sp macro="" textlink="">
      <xdr:nvSpPr>
        <xdr:cNvPr id="699" name="公債費平均値テキスト"/>
        <xdr:cNvSpPr txBox="1"/>
      </xdr:nvSpPr>
      <xdr:spPr>
        <a:xfrm>
          <a:off x="16370300" y="15971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3730</xdr:rowOff>
    </xdr:from>
    <xdr:to>
      <xdr:col>85</xdr:col>
      <xdr:colOff>177800</xdr:colOff>
      <xdr:row>94</xdr:row>
      <xdr:rowOff>105330</xdr:rowOff>
    </xdr:to>
    <xdr:sp macro="" textlink="">
      <xdr:nvSpPr>
        <xdr:cNvPr id="700" name="フローチャート: 判断 699"/>
        <xdr:cNvSpPr/>
      </xdr:nvSpPr>
      <xdr:spPr>
        <a:xfrm>
          <a:off x="16268700" y="1612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57796</xdr:rowOff>
    </xdr:from>
    <xdr:to>
      <xdr:col>81</xdr:col>
      <xdr:colOff>50800</xdr:colOff>
      <xdr:row>97</xdr:row>
      <xdr:rowOff>91825</xdr:rowOff>
    </xdr:to>
    <xdr:cxnSp macro="">
      <xdr:nvCxnSpPr>
        <xdr:cNvPr id="701" name="直線コネクタ 700"/>
        <xdr:cNvCxnSpPr/>
      </xdr:nvCxnSpPr>
      <xdr:spPr>
        <a:xfrm flipV="1">
          <a:off x="14592300" y="16688446"/>
          <a:ext cx="889000" cy="34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8727</xdr:rowOff>
    </xdr:from>
    <xdr:to>
      <xdr:col>81</xdr:col>
      <xdr:colOff>101600</xdr:colOff>
      <xdr:row>94</xdr:row>
      <xdr:rowOff>110327</xdr:rowOff>
    </xdr:to>
    <xdr:sp macro="" textlink="">
      <xdr:nvSpPr>
        <xdr:cNvPr id="702" name="フローチャート: 判断 701"/>
        <xdr:cNvSpPr/>
      </xdr:nvSpPr>
      <xdr:spPr>
        <a:xfrm>
          <a:off x="15430500" y="16125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126854</xdr:rowOff>
    </xdr:from>
    <xdr:ext cx="534377" cy="259045"/>
    <xdr:sp macro="" textlink="">
      <xdr:nvSpPr>
        <xdr:cNvPr id="703" name="テキスト ボックス 702"/>
        <xdr:cNvSpPr txBox="1"/>
      </xdr:nvSpPr>
      <xdr:spPr>
        <a:xfrm>
          <a:off x="15214111" y="15900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71447</xdr:rowOff>
    </xdr:from>
    <xdr:to>
      <xdr:col>76</xdr:col>
      <xdr:colOff>114300</xdr:colOff>
      <xdr:row>97</xdr:row>
      <xdr:rowOff>91825</xdr:rowOff>
    </xdr:to>
    <xdr:cxnSp macro="">
      <xdr:nvCxnSpPr>
        <xdr:cNvPr id="704" name="直線コネクタ 703"/>
        <xdr:cNvCxnSpPr/>
      </xdr:nvCxnSpPr>
      <xdr:spPr>
        <a:xfrm>
          <a:off x="13703300" y="16702097"/>
          <a:ext cx="889000" cy="20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32338</xdr:rowOff>
    </xdr:from>
    <xdr:to>
      <xdr:col>76</xdr:col>
      <xdr:colOff>165100</xdr:colOff>
      <xdr:row>94</xdr:row>
      <xdr:rowOff>133938</xdr:rowOff>
    </xdr:to>
    <xdr:sp macro="" textlink="">
      <xdr:nvSpPr>
        <xdr:cNvPr id="705" name="フローチャート: 判断 704"/>
        <xdr:cNvSpPr/>
      </xdr:nvSpPr>
      <xdr:spPr>
        <a:xfrm>
          <a:off x="14541500" y="16148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150465</xdr:rowOff>
    </xdr:from>
    <xdr:ext cx="534377" cy="259045"/>
    <xdr:sp macro="" textlink="">
      <xdr:nvSpPr>
        <xdr:cNvPr id="706" name="テキスト ボックス 705"/>
        <xdr:cNvSpPr txBox="1"/>
      </xdr:nvSpPr>
      <xdr:spPr>
        <a:xfrm>
          <a:off x="14325111" y="15923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107336</xdr:rowOff>
    </xdr:from>
    <xdr:to>
      <xdr:col>71</xdr:col>
      <xdr:colOff>177800</xdr:colOff>
      <xdr:row>97</xdr:row>
      <xdr:rowOff>71447</xdr:rowOff>
    </xdr:to>
    <xdr:cxnSp macro="">
      <xdr:nvCxnSpPr>
        <xdr:cNvPr id="707" name="直線コネクタ 706"/>
        <xdr:cNvCxnSpPr/>
      </xdr:nvCxnSpPr>
      <xdr:spPr>
        <a:xfrm>
          <a:off x="12814300" y="16566536"/>
          <a:ext cx="889000" cy="135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10131</xdr:rowOff>
    </xdr:from>
    <xdr:to>
      <xdr:col>72</xdr:col>
      <xdr:colOff>38100</xdr:colOff>
      <xdr:row>94</xdr:row>
      <xdr:rowOff>111731</xdr:rowOff>
    </xdr:to>
    <xdr:sp macro="" textlink="">
      <xdr:nvSpPr>
        <xdr:cNvPr id="708" name="フローチャート: 判断 707"/>
        <xdr:cNvSpPr/>
      </xdr:nvSpPr>
      <xdr:spPr>
        <a:xfrm>
          <a:off x="13652500" y="1612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128258</xdr:rowOff>
    </xdr:from>
    <xdr:ext cx="534377" cy="259045"/>
    <xdr:sp macro="" textlink="">
      <xdr:nvSpPr>
        <xdr:cNvPr id="709" name="テキスト ボックス 708"/>
        <xdr:cNvSpPr txBox="1"/>
      </xdr:nvSpPr>
      <xdr:spPr>
        <a:xfrm>
          <a:off x="13436111" y="1590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162085</xdr:rowOff>
    </xdr:from>
    <xdr:to>
      <xdr:col>67</xdr:col>
      <xdr:colOff>101600</xdr:colOff>
      <xdr:row>94</xdr:row>
      <xdr:rowOff>92235</xdr:rowOff>
    </xdr:to>
    <xdr:sp macro="" textlink="">
      <xdr:nvSpPr>
        <xdr:cNvPr id="710" name="フローチャート: 判断 709"/>
        <xdr:cNvSpPr/>
      </xdr:nvSpPr>
      <xdr:spPr>
        <a:xfrm>
          <a:off x="12763500" y="1610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108762</xdr:rowOff>
    </xdr:from>
    <xdr:ext cx="534377" cy="259045"/>
    <xdr:sp macro="" textlink="">
      <xdr:nvSpPr>
        <xdr:cNvPr id="711" name="テキスト ボックス 710"/>
        <xdr:cNvSpPr txBox="1"/>
      </xdr:nvSpPr>
      <xdr:spPr>
        <a:xfrm>
          <a:off x="12547111" y="15882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157023</xdr:rowOff>
    </xdr:from>
    <xdr:to>
      <xdr:col>85</xdr:col>
      <xdr:colOff>177800</xdr:colOff>
      <xdr:row>97</xdr:row>
      <xdr:rowOff>87173</xdr:rowOff>
    </xdr:to>
    <xdr:sp macro="" textlink="">
      <xdr:nvSpPr>
        <xdr:cNvPr id="717" name="楕円 716"/>
        <xdr:cNvSpPr/>
      </xdr:nvSpPr>
      <xdr:spPr>
        <a:xfrm>
          <a:off x="16268700" y="16616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135450</xdr:rowOff>
    </xdr:from>
    <xdr:ext cx="534377" cy="259045"/>
    <xdr:sp macro="" textlink="">
      <xdr:nvSpPr>
        <xdr:cNvPr id="718" name="公債費該当値テキスト"/>
        <xdr:cNvSpPr txBox="1"/>
      </xdr:nvSpPr>
      <xdr:spPr>
        <a:xfrm>
          <a:off x="16370300" y="1659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6996</xdr:rowOff>
    </xdr:from>
    <xdr:to>
      <xdr:col>81</xdr:col>
      <xdr:colOff>101600</xdr:colOff>
      <xdr:row>97</xdr:row>
      <xdr:rowOff>108596</xdr:rowOff>
    </xdr:to>
    <xdr:sp macro="" textlink="">
      <xdr:nvSpPr>
        <xdr:cNvPr id="719" name="楕円 718"/>
        <xdr:cNvSpPr/>
      </xdr:nvSpPr>
      <xdr:spPr>
        <a:xfrm>
          <a:off x="15430500" y="16637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99723</xdr:rowOff>
    </xdr:from>
    <xdr:ext cx="534377" cy="259045"/>
    <xdr:sp macro="" textlink="">
      <xdr:nvSpPr>
        <xdr:cNvPr id="720" name="テキスト ボックス 719"/>
        <xdr:cNvSpPr txBox="1"/>
      </xdr:nvSpPr>
      <xdr:spPr>
        <a:xfrm>
          <a:off x="15214111" y="16730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41025</xdr:rowOff>
    </xdr:from>
    <xdr:to>
      <xdr:col>76</xdr:col>
      <xdr:colOff>165100</xdr:colOff>
      <xdr:row>97</xdr:row>
      <xdr:rowOff>142625</xdr:rowOff>
    </xdr:to>
    <xdr:sp macro="" textlink="">
      <xdr:nvSpPr>
        <xdr:cNvPr id="721" name="楕円 720"/>
        <xdr:cNvSpPr/>
      </xdr:nvSpPr>
      <xdr:spPr>
        <a:xfrm>
          <a:off x="14541500" y="1667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133752</xdr:rowOff>
    </xdr:from>
    <xdr:ext cx="534377" cy="259045"/>
    <xdr:sp macro="" textlink="">
      <xdr:nvSpPr>
        <xdr:cNvPr id="722" name="テキスト ボックス 721"/>
        <xdr:cNvSpPr txBox="1"/>
      </xdr:nvSpPr>
      <xdr:spPr>
        <a:xfrm>
          <a:off x="14325111" y="1676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20647</xdr:rowOff>
    </xdr:from>
    <xdr:to>
      <xdr:col>72</xdr:col>
      <xdr:colOff>38100</xdr:colOff>
      <xdr:row>97</xdr:row>
      <xdr:rowOff>122247</xdr:rowOff>
    </xdr:to>
    <xdr:sp macro="" textlink="">
      <xdr:nvSpPr>
        <xdr:cNvPr id="723" name="楕円 722"/>
        <xdr:cNvSpPr/>
      </xdr:nvSpPr>
      <xdr:spPr>
        <a:xfrm>
          <a:off x="13652500" y="16651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113374</xdr:rowOff>
    </xdr:from>
    <xdr:ext cx="534377" cy="259045"/>
    <xdr:sp macro="" textlink="">
      <xdr:nvSpPr>
        <xdr:cNvPr id="724" name="テキスト ボックス 723"/>
        <xdr:cNvSpPr txBox="1"/>
      </xdr:nvSpPr>
      <xdr:spPr>
        <a:xfrm>
          <a:off x="13436111" y="16744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56536</xdr:rowOff>
    </xdr:from>
    <xdr:to>
      <xdr:col>67</xdr:col>
      <xdr:colOff>101600</xdr:colOff>
      <xdr:row>96</xdr:row>
      <xdr:rowOff>158136</xdr:rowOff>
    </xdr:to>
    <xdr:sp macro="" textlink="">
      <xdr:nvSpPr>
        <xdr:cNvPr id="725" name="楕円 724"/>
        <xdr:cNvSpPr/>
      </xdr:nvSpPr>
      <xdr:spPr>
        <a:xfrm>
          <a:off x="12763500" y="1651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149263</xdr:rowOff>
    </xdr:from>
    <xdr:ext cx="534377" cy="259045"/>
    <xdr:sp macro="" textlink="">
      <xdr:nvSpPr>
        <xdr:cNvPr id="726" name="テキスト ボックス 725"/>
        <xdr:cNvSpPr txBox="1"/>
      </xdr:nvSpPr>
      <xdr:spPr>
        <a:xfrm>
          <a:off x="12547111" y="16608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7" name="直線コネクタ 73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8" name="テキスト ボックス 73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9" name="直線コネクタ 73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40" name="テキスト ボックス 73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1" name="直線コネクタ 74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42" name="テキスト ボックス 74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3" name="直線コネクタ 74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44" name="テキスト ボックス 74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5" name="直線コネクタ 74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6" name="テキスト ボックス 74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8" name="テキスト ボックス 74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52756</xdr:rowOff>
    </xdr:from>
    <xdr:to>
      <xdr:col>116</xdr:col>
      <xdr:colOff>62864</xdr:colOff>
      <xdr:row>39</xdr:row>
      <xdr:rowOff>44450</xdr:rowOff>
    </xdr:to>
    <xdr:cxnSp macro="">
      <xdr:nvCxnSpPr>
        <xdr:cNvPr id="750" name="直線コネクタ 749"/>
        <xdr:cNvCxnSpPr/>
      </xdr:nvCxnSpPr>
      <xdr:spPr>
        <a:xfrm flipV="1">
          <a:off x="22159595" y="5367706"/>
          <a:ext cx="1269" cy="1363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60482</xdr:rowOff>
    </xdr:from>
    <xdr:ext cx="249299" cy="259045"/>
    <xdr:sp macro="" textlink="">
      <xdr:nvSpPr>
        <xdr:cNvPr id="751" name="諸支出金最小値テキスト"/>
        <xdr:cNvSpPr txBox="1"/>
      </xdr:nvSpPr>
      <xdr:spPr>
        <a:xfrm>
          <a:off x="22212300" y="67470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170883</xdr:rowOff>
    </xdr:from>
    <xdr:ext cx="534377" cy="259045"/>
    <xdr:sp macro="" textlink="">
      <xdr:nvSpPr>
        <xdr:cNvPr id="753" name="諸支出金最大値テキスト"/>
        <xdr:cNvSpPr txBox="1"/>
      </xdr:nvSpPr>
      <xdr:spPr>
        <a:xfrm>
          <a:off x="22212300" y="5142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35,782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52756</xdr:rowOff>
    </xdr:from>
    <xdr:to>
      <xdr:col>116</xdr:col>
      <xdr:colOff>152400</xdr:colOff>
      <xdr:row>31</xdr:row>
      <xdr:rowOff>52756</xdr:rowOff>
    </xdr:to>
    <xdr:cxnSp macro="">
      <xdr:nvCxnSpPr>
        <xdr:cNvPr id="754" name="直線コネクタ 753"/>
        <xdr:cNvCxnSpPr/>
      </xdr:nvCxnSpPr>
      <xdr:spPr>
        <a:xfrm>
          <a:off x="22072600" y="5367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5" name="直線コネクタ 75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149382</xdr:rowOff>
    </xdr:from>
    <xdr:ext cx="469744" cy="259045"/>
    <xdr:sp macro="" textlink="">
      <xdr:nvSpPr>
        <xdr:cNvPr id="756" name="諸支出金平均値テキスト"/>
        <xdr:cNvSpPr txBox="1"/>
      </xdr:nvSpPr>
      <xdr:spPr>
        <a:xfrm>
          <a:off x="22212300" y="64930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126505</xdr:rowOff>
    </xdr:from>
    <xdr:to>
      <xdr:col>116</xdr:col>
      <xdr:colOff>114300</xdr:colOff>
      <xdr:row>39</xdr:row>
      <xdr:rowOff>56655</xdr:rowOff>
    </xdr:to>
    <xdr:sp macro="" textlink="">
      <xdr:nvSpPr>
        <xdr:cNvPr id="757" name="フローチャート: 判断 756"/>
        <xdr:cNvSpPr/>
      </xdr:nvSpPr>
      <xdr:spPr>
        <a:xfrm>
          <a:off x="22110700" y="664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8" name="直線コネクタ 75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154089</xdr:rowOff>
    </xdr:from>
    <xdr:to>
      <xdr:col>112</xdr:col>
      <xdr:colOff>38100</xdr:colOff>
      <xdr:row>39</xdr:row>
      <xdr:rowOff>84239</xdr:rowOff>
    </xdr:to>
    <xdr:sp macro="" textlink="">
      <xdr:nvSpPr>
        <xdr:cNvPr id="759" name="フローチャート: 判断 758"/>
        <xdr:cNvSpPr/>
      </xdr:nvSpPr>
      <xdr:spPr>
        <a:xfrm>
          <a:off x="21272500" y="666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100766</xdr:rowOff>
    </xdr:from>
    <xdr:ext cx="378565" cy="259045"/>
    <xdr:sp macro="" textlink="">
      <xdr:nvSpPr>
        <xdr:cNvPr id="760" name="テキスト ボックス 759"/>
        <xdr:cNvSpPr txBox="1"/>
      </xdr:nvSpPr>
      <xdr:spPr>
        <a:xfrm>
          <a:off x="21134017" y="64444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1" name="直線コネクタ 76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154356</xdr:rowOff>
    </xdr:from>
    <xdr:to>
      <xdr:col>107</xdr:col>
      <xdr:colOff>101600</xdr:colOff>
      <xdr:row>39</xdr:row>
      <xdr:rowOff>84506</xdr:rowOff>
    </xdr:to>
    <xdr:sp macro="" textlink="">
      <xdr:nvSpPr>
        <xdr:cNvPr id="762" name="フローチャート: 判断 761"/>
        <xdr:cNvSpPr/>
      </xdr:nvSpPr>
      <xdr:spPr>
        <a:xfrm>
          <a:off x="20383500" y="66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101033</xdr:rowOff>
    </xdr:from>
    <xdr:ext cx="378565" cy="259045"/>
    <xdr:sp macro="" textlink="">
      <xdr:nvSpPr>
        <xdr:cNvPr id="763" name="テキスト ボックス 762"/>
        <xdr:cNvSpPr txBox="1"/>
      </xdr:nvSpPr>
      <xdr:spPr>
        <a:xfrm>
          <a:off x="20245017" y="6444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4" name="直線コネクタ 76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156756</xdr:rowOff>
    </xdr:from>
    <xdr:to>
      <xdr:col>102</xdr:col>
      <xdr:colOff>165100</xdr:colOff>
      <xdr:row>39</xdr:row>
      <xdr:rowOff>86906</xdr:rowOff>
    </xdr:to>
    <xdr:sp macro="" textlink="">
      <xdr:nvSpPr>
        <xdr:cNvPr id="765" name="フローチャート: 判断 764"/>
        <xdr:cNvSpPr/>
      </xdr:nvSpPr>
      <xdr:spPr>
        <a:xfrm>
          <a:off x="19494500" y="667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103433</xdr:rowOff>
    </xdr:from>
    <xdr:ext cx="378565" cy="259045"/>
    <xdr:sp macro="" textlink="">
      <xdr:nvSpPr>
        <xdr:cNvPr id="766" name="テキスト ボックス 765"/>
        <xdr:cNvSpPr txBox="1"/>
      </xdr:nvSpPr>
      <xdr:spPr>
        <a:xfrm>
          <a:off x="19356017" y="6447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153975</xdr:rowOff>
    </xdr:from>
    <xdr:to>
      <xdr:col>98</xdr:col>
      <xdr:colOff>38100</xdr:colOff>
      <xdr:row>39</xdr:row>
      <xdr:rowOff>84125</xdr:rowOff>
    </xdr:to>
    <xdr:sp macro="" textlink="">
      <xdr:nvSpPr>
        <xdr:cNvPr id="767" name="フローチャート: 判断 766"/>
        <xdr:cNvSpPr/>
      </xdr:nvSpPr>
      <xdr:spPr>
        <a:xfrm>
          <a:off x="18605500" y="666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100652</xdr:rowOff>
    </xdr:from>
    <xdr:ext cx="378565" cy="259045"/>
    <xdr:sp macro="" textlink="">
      <xdr:nvSpPr>
        <xdr:cNvPr id="768" name="テキスト ボックス 767"/>
        <xdr:cNvSpPr txBox="1"/>
      </xdr:nvSpPr>
      <xdr:spPr>
        <a:xfrm>
          <a:off x="18467017" y="6444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4" name="楕円 77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104932</xdr:rowOff>
    </xdr:from>
    <xdr:ext cx="249299" cy="259045"/>
    <xdr:sp macro="" textlink="">
      <xdr:nvSpPr>
        <xdr:cNvPr id="775" name="諸支出金該当値テキスト"/>
        <xdr:cNvSpPr txBox="1"/>
      </xdr:nvSpPr>
      <xdr:spPr>
        <a:xfrm>
          <a:off x="22212300" y="66200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6" name="楕円 77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7" name="テキスト ボックス 776"/>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8" name="楕円 77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9" name="テキスト ボックス 778"/>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0" name="楕円 77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1" name="テキスト ボックス 780"/>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2" name="楕円 78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3" name="テキスト ボックス 782"/>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7" name="テキスト ボックス 79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9" name="直線コネクタ 79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4" name="直線コネクタ 80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フローチャート: 判断 80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7" name="直線コネクタ 80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8" name="フローチャート: 判断 80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9" name="テキスト ボックス 80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0" name="直線コネクタ 80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1" name="フローチャート: 判断 81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2" name="テキスト ボックス 81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3" name="直線コネクタ 81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4" name="フローチャート: 判断 81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5" name="テキスト ボックス 81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フローチャート: 判断 81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7" name="テキスト ボックス 81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3" name="楕円 82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5" name="楕円 82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6" name="テキスト ボックス 82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7" name="楕円 82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8" name="テキスト ボックス 82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9" name="楕円 82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0" name="テキスト ボックス 82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1" name="楕円 83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2" name="テキスト ボックス 83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歳出決算総額の</a:t>
          </a:r>
          <a:r>
            <a:rPr kumimoji="1" lang="en-US" altLang="ja-JP" sz="1300">
              <a:latin typeface="ＭＳ Ｐゴシック" panose="020B0600070205080204" pitchFamily="50" charset="-128"/>
              <a:ea typeface="ＭＳ Ｐゴシック" panose="020B0600070205080204" pitchFamily="50" charset="-128"/>
            </a:rPr>
            <a:t>50.3</a:t>
          </a:r>
          <a:r>
            <a:rPr kumimoji="1" lang="ja-JP" altLang="en-US" sz="1300">
              <a:latin typeface="ＭＳ Ｐゴシック" panose="020B0600070205080204" pitchFamily="50" charset="-128"/>
              <a:ea typeface="ＭＳ Ｐゴシック" panose="020B0600070205080204" pitchFamily="50" charset="-128"/>
            </a:rPr>
            <a:t>％を占める民生費は、前年度と比較し減少しており、住民一人当たり</a:t>
          </a:r>
          <a:r>
            <a:rPr kumimoji="1" lang="en-US" altLang="ja-JP" sz="1300">
              <a:latin typeface="ＭＳ Ｐゴシック" panose="020B0600070205080204" pitchFamily="50" charset="-128"/>
              <a:ea typeface="ＭＳ Ｐゴシック" panose="020B0600070205080204" pitchFamily="50" charset="-128"/>
            </a:rPr>
            <a:t>204,074</a:t>
          </a:r>
          <a:r>
            <a:rPr kumimoji="1" lang="ja-JP" altLang="en-US" sz="1300">
              <a:latin typeface="ＭＳ Ｐゴシック" panose="020B0600070205080204" pitchFamily="50" charset="-128"/>
              <a:ea typeface="ＭＳ Ｐゴシック" panose="020B0600070205080204" pitchFamily="50" charset="-128"/>
            </a:rPr>
            <a:t>円となっている。これは、民生費のうち児童福祉費が</a:t>
          </a:r>
          <a:r>
            <a:rPr kumimoji="1" lang="en-US" altLang="ja-JP" sz="1300">
              <a:latin typeface="ＭＳ Ｐゴシック" panose="020B0600070205080204" pitchFamily="50" charset="-128"/>
              <a:ea typeface="ＭＳ Ｐゴシック" panose="020B0600070205080204" pitchFamily="50" charset="-128"/>
            </a:rPr>
            <a:t>12.2</a:t>
          </a:r>
          <a:r>
            <a:rPr kumimoji="1" lang="ja-JP" altLang="en-US" sz="1300">
              <a:latin typeface="ＭＳ Ｐゴシック" panose="020B0600070205080204" pitchFamily="50" charset="-128"/>
              <a:ea typeface="ＭＳ Ｐゴシック" panose="020B0600070205080204" pitchFamily="50" charset="-128"/>
            </a:rPr>
            <a:t>％減少しており、令和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年度に行った子育て世帯への臨時特別給付金の支給が減となったことによるものである。</a:t>
          </a:r>
        </a:p>
        <a:p>
          <a:r>
            <a:rPr kumimoji="1" lang="ja-JP" altLang="en-US" sz="1300">
              <a:latin typeface="ＭＳ Ｐゴシック" panose="020B0600070205080204" pitchFamily="50" charset="-128"/>
              <a:ea typeface="ＭＳ Ｐゴシック" panose="020B0600070205080204" pitchFamily="50" charset="-128"/>
            </a:rPr>
            <a:t>　また、衛生費は、新館清掃工場の整備が完了したことにより減少し、住民一人当たり</a:t>
          </a:r>
          <a:r>
            <a:rPr kumimoji="1" lang="en-US" altLang="ja-JP" sz="1300">
              <a:latin typeface="ＭＳ Ｐゴシック" panose="020B0600070205080204" pitchFamily="50" charset="-128"/>
              <a:ea typeface="ＭＳ Ｐゴシック" panose="020B0600070205080204" pitchFamily="50" charset="-128"/>
            </a:rPr>
            <a:t>47,629</a:t>
          </a:r>
          <a:r>
            <a:rPr kumimoji="1" lang="ja-JP" altLang="en-US" sz="1300">
              <a:latin typeface="ＭＳ Ｐゴシック" panose="020B0600070205080204" pitchFamily="50" charset="-128"/>
              <a:ea typeface="ＭＳ Ｐゴシック" panose="020B0600070205080204" pitchFamily="50" charset="-128"/>
            </a:rPr>
            <a:t>円となっている。教育費は、給食センター整備の事業進捗により減少し、住民一人当たり</a:t>
          </a:r>
          <a:r>
            <a:rPr kumimoji="1" lang="en-US" altLang="ja-JP" sz="1300">
              <a:latin typeface="ＭＳ Ｐゴシック" panose="020B0600070205080204" pitchFamily="50" charset="-128"/>
              <a:ea typeface="ＭＳ Ｐゴシック" panose="020B0600070205080204" pitchFamily="50" charset="-128"/>
            </a:rPr>
            <a:t>39,706</a:t>
          </a:r>
          <a:r>
            <a:rPr kumimoji="1" lang="ja-JP" altLang="en-US" sz="1300">
              <a:latin typeface="ＭＳ Ｐゴシック" panose="020B0600070205080204" pitchFamily="50" charset="-128"/>
              <a:ea typeface="ＭＳ Ｐゴシック" panose="020B0600070205080204" pitchFamily="50" charset="-128"/>
            </a:rPr>
            <a:t>円になっている。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東京都八王子市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　実質収支は、</a:t>
          </a:r>
          <a:r>
            <a:rPr kumimoji="1" lang="en-US" altLang="ja-JP" sz="1050">
              <a:latin typeface="ＭＳ ゴシック" pitchFamily="49" charset="-128"/>
              <a:ea typeface="ＭＳ ゴシック" pitchFamily="49" charset="-128"/>
            </a:rPr>
            <a:t>60</a:t>
          </a:r>
          <a:r>
            <a:rPr kumimoji="1" lang="ja-JP" altLang="en-US" sz="1050">
              <a:latin typeface="ＭＳ ゴシック" pitchFamily="49" charset="-128"/>
              <a:ea typeface="ＭＳ ゴシック" pitchFamily="49" charset="-128"/>
            </a:rPr>
            <a:t>億</a:t>
          </a:r>
          <a:r>
            <a:rPr kumimoji="1" lang="en-US" altLang="ja-JP" sz="1050">
              <a:latin typeface="ＭＳ ゴシック" pitchFamily="49" charset="-128"/>
              <a:ea typeface="ＭＳ ゴシック" pitchFamily="49" charset="-128"/>
            </a:rPr>
            <a:t>2</a:t>
          </a:r>
          <a:r>
            <a:rPr kumimoji="1" lang="ja-JP" altLang="en-US" sz="1050">
              <a:latin typeface="ＭＳ ゴシック" pitchFamily="49" charset="-128"/>
              <a:ea typeface="ＭＳ ゴシック" pitchFamily="49" charset="-128"/>
            </a:rPr>
            <a:t>千万円の黒字になった。これは、歳入において、市税収入が前年度対比で増となり、最終予算額対比で</a:t>
          </a:r>
          <a:r>
            <a:rPr kumimoji="1" lang="en-US" altLang="ja-JP" sz="1050">
              <a:latin typeface="ＭＳ ゴシック" pitchFamily="49" charset="-128"/>
              <a:ea typeface="ＭＳ ゴシック" pitchFamily="49" charset="-128"/>
            </a:rPr>
            <a:t>7</a:t>
          </a:r>
          <a:r>
            <a:rPr kumimoji="1" lang="ja-JP" altLang="en-US" sz="1050">
              <a:latin typeface="ＭＳ ゴシック" pitchFamily="49" charset="-128"/>
              <a:ea typeface="ＭＳ ゴシック" pitchFamily="49" charset="-128"/>
            </a:rPr>
            <a:t>億</a:t>
          </a:r>
          <a:r>
            <a:rPr kumimoji="1" lang="en-US" altLang="ja-JP" sz="1050">
              <a:latin typeface="ＭＳ ゴシック" pitchFamily="49" charset="-128"/>
              <a:ea typeface="ＭＳ ゴシック" pitchFamily="49" charset="-128"/>
            </a:rPr>
            <a:t>7</a:t>
          </a:r>
          <a:r>
            <a:rPr kumimoji="1" lang="ja-JP" altLang="en-US" sz="1050">
              <a:latin typeface="ＭＳ ゴシック" pitchFamily="49" charset="-128"/>
              <a:ea typeface="ＭＳ ゴシック" pitchFamily="49" charset="-128"/>
            </a:rPr>
            <a:t>千万円増となったほか、事業費の確定に伴い、令和</a:t>
          </a:r>
          <a:r>
            <a:rPr kumimoji="1" lang="en-US" altLang="ja-JP" sz="1050">
              <a:latin typeface="ＭＳ ゴシック" pitchFamily="49" charset="-128"/>
              <a:ea typeface="ＭＳ ゴシック" pitchFamily="49" charset="-128"/>
            </a:rPr>
            <a:t>5</a:t>
          </a:r>
          <a:r>
            <a:rPr kumimoji="1" lang="ja-JP" altLang="en-US" sz="1050">
              <a:latin typeface="ＭＳ ゴシック" pitchFamily="49" charset="-128"/>
              <a:ea typeface="ＭＳ ゴシック" pitchFamily="49" charset="-128"/>
            </a:rPr>
            <a:t>年度に返還する国・都支出金の超過収入が</a:t>
          </a:r>
          <a:r>
            <a:rPr kumimoji="1" lang="en-US" altLang="ja-JP" sz="1050">
              <a:latin typeface="ＭＳ ゴシック" pitchFamily="49" charset="-128"/>
              <a:ea typeface="ＭＳ ゴシック" pitchFamily="49" charset="-128"/>
            </a:rPr>
            <a:t>40</a:t>
          </a:r>
          <a:r>
            <a:rPr kumimoji="1" lang="ja-JP" altLang="en-US" sz="1050">
              <a:latin typeface="ＭＳ ゴシック" pitchFamily="49" charset="-128"/>
              <a:ea typeface="ＭＳ ゴシック" pitchFamily="49" charset="-128"/>
            </a:rPr>
            <a:t>億となったことによるものである。また、歳出においては、契約差金などで生じた不用額の執行抑制に取組んだほか、新型コロナウイルス感染症対応地方創生臨時交付金など新型コロナウイルス感染症対策事業に係る国庫支出金が追加充当されたことが主な要因である。</a:t>
          </a:r>
        </a:p>
        <a:p>
          <a:r>
            <a:rPr kumimoji="1" lang="ja-JP" altLang="en-US" sz="1050">
              <a:latin typeface="ＭＳ ゴシック" pitchFamily="49" charset="-128"/>
              <a:ea typeface="ＭＳ ゴシック" pitchFamily="49" charset="-128"/>
            </a:rPr>
            <a:t>　基金は、財政調整基金において、市税収入など歳入の伸びを見込み、予算計上した</a:t>
          </a:r>
          <a:r>
            <a:rPr kumimoji="1" lang="en-US" altLang="ja-JP" sz="1050">
              <a:latin typeface="ＭＳ ゴシック" pitchFamily="49" charset="-128"/>
              <a:ea typeface="ＭＳ ゴシック" pitchFamily="49" charset="-128"/>
            </a:rPr>
            <a:t>25</a:t>
          </a:r>
          <a:r>
            <a:rPr kumimoji="1" lang="ja-JP" altLang="en-US" sz="1050">
              <a:latin typeface="ＭＳ ゴシック" pitchFamily="49" charset="-128"/>
              <a:ea typeface="ＭＳ ゴシック" pitchFamily="49" charset="-128"/>
            </a:rPr>
            <a:t>億円を全額留保したほか、前年度決算剰余金及び普通交付税の増額補正分を積立て、後年度負担に備えた。その結果、年度末基金残高は前年度に比べ</a:t>
          </a:r>
          <a:r>
            <a:rPr kumimoji="1" lang="en-US" altLang="ja-JP" sz="1050">
              <a:latin typeface="ＭＳ ゴシック" pitchFamily="49" charset="-128"/>
              <a:ea typeface="ＭＳ ゴシック" pitchFamily="49" charset="-128"/>
            </a:rPr>
            <a:t>65</a:t>
          </a:r>
          <a:r>
            <a:rPr kumimoji="1" lang="ja-JP" altLang="en-US" sz="1050">
              <a:latin typeface="ＭＳ ゴシック" pitchFamily="49" charset="-128"/>
              <a:ea typeface="ＭＳ ゴシック" pitchFamily="49" charset="-128"/>
            </a:rPr>
            <a:t>億</a:t>
          </a:r>
          <a:r>
            <a:rPr kumimoji="1" lang="en-US" altLang="ja-JP" sz="1050">
              <a:latin typeface="ＭＳ ゴシック" pitchFamily="49" charset="-128"/>
              <a:ea typeface="ＭＳ ゴシック" pitchFamily="49" charset="-128"/>
            </a:rPr>
            <a:t>6</a:t>
          </a:r>
          <a:r>
            <a:rPr kumimoji="1" lang="ja-JP" altLang="en-US" sz="1050">
              <a:latin typeface="ＭＳ ゴシック" pitchFamily="49" charset="-128"/>
              <a:ea typeface="ＭＳ ゴシック" pitchFamily="49" charset="-128"/>
            </a:rPr>
            <a:t>千万円増の</a:t>
          </a:r>
          <a:r>
            <a:rPr kumimoji="1" lang="en-US" altLang="ja-JP" sz="1050">
              <a:latin typeface="ＭＳ ゴシック" pitchFamily="49" charset="-128"/>
              <a:ea typeface="ＭＳ ゴシック" pitchFamily="49" charset="-128"/>
            </a:rPr>
            <a:t>357</a:t>
          </a:r>
          <a:r>
            <a:rPr kumimoji="1" lang="ja-JP" altLang="en-US" sz="1050">
              <a:latin typeface="ＭＳ ゴシック" pitchFamily="49" charset="-128"/>
              <a:ea typeface="ＭＳ ゴシック" pitchFamily="49" charset="-128"/>
            </a:rPr>
            <a:t>億円になり、</a:t>
          </a:r>
          <a:r>
            <a:rPr kumimoji="1" lang="en-US" altLang="ja-JP" sz="1050">
              <a:latin typeface="ＭＳ ゴシック" pitchFamily="49" charset="-128"/>
              <a:ea typeface="ＭＳ ゴシック" pitchFamily="49" charset="-128"/>
            </a:rPr>
            <a:t>300</a:t>
          </a:r>
          <a:r>
            <a:rPr kumimoji="1" lang="ja-JP" altLang="en-US" sz="1050">
              <a:latin typeface="ＭＳ ゴシック" pitchFamily="49" charset="-128"/>
              <a:ea typeface="ＭＳ ゴシック" pitchFamily="49" charset="-128"/>
            </a:rPr>
            <a:t>億円台を確保した。</a:t>
          </a:r>
          <a:endParaRPr kumimoji="1" lang="en-US" altLang="ja-JP" sz="1050">
            <a:latin typeface="ＭＳ ゴシック" pitchFamily="49" charset="-128"/>
            <a:ea typeface="ＭＳ ゴシック" pitchFamily="49" charset="-128"/>
          </a:endParaRPr>
        </a:p>
        <a:p>
          <a:endParaRPr kumimoji="1" lang="ja-JP" altLang="en-US" sz="11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東京都八王子市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公営企業以外の全会計における実質収支の合計は、一般会計における</a:t>
          </a:r>
          <a:r>
            <a:rPr kumimoji="1" lang="en-US" altLang="ja-JP" sz="1400">
              <a:latin typeface="ＭＳ ゴシック" pitchFamily="49" charset="-128"/>
              <a:ea typeface="ＭＳ ゴシック" pitchFamily="49" charset="-128"/>
            </a:rPr>
            <a:t>15.0</a:t>
          </a:r>
          <a:r>
            <a:rPr kumimoji="1" lang="ja-JP" altLang="en-US" sz="1400">
              <a:latin typeface="ＭＳ ゴシック" pitchFamily="49" charset="-128"/>
              <a:ea typeface="ＭＳ ゴシック" pitchFamily="49" charset="-128"/>
            </a:rPr>
            <a:t>億円の減などにより</a:t>
          </a:r>
          <a:r>
            <a:rPr kumimoji="1" lang="en-US" altLang="ja-JP" sz="1400">
              <a:latin typeface="ＭＳ ゴシック" pitchFamily="49" charset="-128"/>
              <a:ea typeface="ＭＳ ゴシック" pitchFamily="49" charset="-128"/>
            </a:rPr>
            <a:t>21.7</a:t>
          </a:r>
          <a:r>
            <a:rPr kumimoji="1" lang="ja-JP" altLang="en-US" sz="1400">
              <a:latin typeface="ＭＳ ゴシック" pitchFamily="49" charset="-128"/>
              <a:ea typeface="ＭＳ ゴシック" pitchFamily="49" charset="-128"/>
            </a:rPr>
            <a:t>億円減少し、</a:t>
          </a:r>
          <a:r>
            <a:rPr kumimoji="1" lang="en-US" altLang="ja-JP" sz="1400">
              <a:latin typeface="ＭＳ ゴシック" pitchFamily="49" charset="-128"/>
              <a:ea typeface="ＭＳ ゴシック" pitchFamily="49" charset="-128"/>
            </a:rPr>
            <a:t>79.8</a:t>
          </a:r>
          <a:r>
            <a:rPr kumimoji="1" lang="ja-JP" altLang="en-US" sz="1400">
              <a:latin typeface="ＭＳ ゴシック" pitchFamily="49" charset="-128"/>
              <a:ea typeface="ＭＳ ゴシック" pitchFamily="49" charset="-128"/>
            </a:rPr>
            <a:t>億円の黒字になった。標準財政規模比の実質収支について、特別会計においては、介護保険特別会計が新型コロナウイルスの影響によるサービスの利用控えなどにより、大きい状況になっている。</a:t>
          </a: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公営企業会計（下水道事業会計）の資金剰余額は</a:t>
          </a:r>
          <a:r>
            <a:rPr kumimoji="1" lang="en-US" altLang="ja-JP" sz="1400">
              <a:latin typeface="ＭＳ ゴシック" pitchFamily="49" charset="-128"/>
              <a:ea typeface="ＭＳ ゴシック" pitchFamily="49" charset="-128"/>
            </a:rPr>
            <a:t>24.0</a:t>
          </a:r>
          <a:r>
            <a:rPr kumimoji="1" lang="ja-JP" altLang="en-US" sz="1400">
              <a:latin typeface="ＭＳ ゴシック" pitchFamily="49" charset="-128"/>
              <a:ea typeface="ＭＳ ゴシック" pitchFamily="49" charset="-128"/>
            </a:rPr>
            <a:t>億円で、前年度比と比較し</a:t>
          </a:r>
          <a:r>
            <a:rPr kumimoji="1" lang="en-US" altLang="ja-JP" sz="1400">
              <a:latin typeface="ＭＳ ゴシック" pitchFamily="49" charset="-128"/>
              <a:ea typeface="ＭＳ ゴシック" pitchFamily="49" charset="-128"/>
            </a:rPr>
            <a:t>7.9</a:t>
          </a:r>
          <a:r>
            <a:rPr kumimoji="1" lang="ja-JP" altLang="en-US" sz="1400">
              <a:latin typeface="ＭＳ ゴシック" pitchFamily="49" charset="-128"/>
              <a:ea typeface="ＭＳ ゴシック" pitchFamily="49" charset="-128"/>
            </a:rPr>
            <a:t>億円増加した。これは、事業実績により流動資産が</a:t>
          </a:r>
          <a:r>
            <a:rPr kumimoji="1" lang="en-US" altLang="ja-JP" sz="1400">
              <a:latin typeface="ＭＳ ゴシック" pitchFamily="49" charset="-128"/>
              <a:ea typeface="ＭＳ ゴシック" pitchFamily="49" charset="-128"/>
            </a:rPr>
            <a:t>8.2</a:t>
          </a:r>
          <a:r>
            <a:rPr kumimoji="1" lang="ja-JP" altLang="en-US" sz="1400">
              <a:latin typeface="ＭＳ ゴシック" pitchFamily="49" charset="-128"/>
              <a:ea typeface="ＭＳ ゴシック" pitchFamily="49" charset="-128"/>
            </a:rPr>
            <a:t>億円増になったことによるものである。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81</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82</v>
      </c>
      <c r="C2" s="182"/>
      <c r="D2" s="183"/>
    </row>
    <row r="3" spans="1:119" ht="18.75" customHeight="1" thickBot="1" x14ac:dyDescent="0.2">
      <c r="A3" s="181"/>
      <c r="B3" s="592" t="s">
        <v>83</v>
      </c>
      <c r="C3" s="593"/>
      <c r="D3" s="593"/>
      <c r="E3" s="594"/>
      <c r="F3" s="594"/>
      <c r="G3" s="594"/>
      <c r="H3" s="594"/>
      <c r="I3" s="594"/>
      <c r="J3" s="594"/>
      <c r="K3" s="594"/>
      <c r="L3" s="594" t="s">
        <v>84</v>
      </c>
      <c r="M3" s="594"/>
      <c r="N3" s="594"/>
      <c r="O3" s="594"/>
      <c r="P3" s="594"/>
      <c r="Q3" s="594"/>
      <c r="R3" s="597"/>
      <c r="S3" s="597"/>
      <c r="T3" s="597"/>
      <c r="U3" s="597"/>
      <c r="V3" s="598"/>
      <c r="W3" s="488" t="s">
        <v>85</v>
      </c>
      <c r="X3" s="489"/>
      <c r="Y3" s="489"/>
      <c r="Z3" s="489"/>
      <c r="AA3" s="489"/>
      <c r="AB3" s="593"/>
      <c r="AC3" s="597" t="s">
        <v>86</v>
      </c>
      <c r="AD3" s="489"/>
      <c r="AE3" s="489"/>
      <c r="AF3" s="489"/>
      <c r="AG3" s="489"/>
      <c r="AH3" s="489"/>
      <c r="AI3" s="489"/>
      <c r="AJ3" s="489"/>
      <c r="AK3" s="489"/>
      <c r="AL3" s="559"/>
      <c r="AM3" s="488" t="s">
        <v>87</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88</v>
      </c>
      <c r="BO3" s="489"/>
      <c r="BP3" s="489"/>
      <c r="BQ3" s="489"/>
      <c r="BR3" s="489"/>
      <c r="BS3" s="489"/>
      <c r="BT3" s="489"/>
      <c r="BU3" s="559"/>
      <c r="BV3" s="488" t="s">
        <v>89</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90</v>
      </c>
      <c r="CU3" s="489"/>
      <c r="CV3" s="489"/>
      <c r="CW3" s="489"/>
      <c r="CX3" s="489"/>
      <c r="CY3" s="489"/>
      <c r="CZ3" s="489"/>
      <c r="DA3" s="559"/>
      <c r="DB3" s="488" t="s">
        <v>91</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92</v>
      </c>
      <c r="AZ4" s="446"/>
      <c r="BA4" s="446"/>
      <c r="BB4" s="446"/>
      <c r="BC4" s="446"/>
      <c r="BD4" s="446"/>
      <c r="BE4" s="446"/>
      <c r="BF4" s="446"/>
      <c r="BG4" s="446"/>
      <c r="BH4" s="446"/>
      <c r="BI4" s="446"/>
      <c r="BJ4" s="446"/>
      <c r="BK4" s="446"/>
      <c r="BL4" s="446"/>
      <c r="BM4" s="447"/>
      <c r="BN4" s="448">
        <v>237366330</v>
      </c>
      <c r="BO4" s="449"/>
      <c r="BP4" s="449"/>
      <c r="BQ4" s="449"/>
      <c r="BR4" s="449"/>
      <c r="BS4" s="449"/>
      <c r="BT4" s="449"/>
      <c r="BU4" s="450"/>
      <c r="BV4" s="448">
        <v>246004247</v>
      </c>
      <c r="BW4" s="449"/>
      <c r="BX4" s="449"/>
      <c r="BY4" s="449"/>
      <c r="BZ4" s="449"/>
      <c r="CA4" s="449"/>
      <c r="CB4" s="449"/>
      <c r="CC4" s="450"/>
      <c r="CD4" s="585" t="s">
        <v>93</v>
      </c>
      <c r="CE4" s="586"/>
      <c r="CF4" s="586"/>
      <c r="CG4" s="586"/>
      <c r="CH4" s="586"/>
      <c r="CI4" s="586"/>
      <c r="CJ4" s="586"/>
      <c r="CK4" s="586"/>
      <c r="CL4" s="586"/>
      <c r="CM4" s="586"/>
      <c r="CN4" s="586"/>
      <c r="CO4" s="586"/>
      <c r="CP4" s="586"/>
      <c r="CQ4" s="586"/>
      <c r="CR4" s="586"/>
      <c r="CS4" s="587"/>
      <c r="CT4" s="588">
        <v>5.3</v>
      </c>
      <c r="CU4" s="589"/>
      <c r="CV4" s="589"/>
      <c r="CW4" s="589"/>
      <c r="CX4" s="589"/>
      <c r="CY4" s="589"/>
      <c r="CZ4" s="589"/>
      <c r="DA4" s="590"/>
      <c r="DB4" s="588">
        <v>6.5</v>
      </c>
      <c r="DC4" s="589"/>
      <c r="DD4" s="589"/>
      <c r="DE4" s="589"/>
      <c r="DF4" s="589"/>
      <c r="DG4" s="589"/>
      <c r="DH4" s="589"/>
      <c r="DI4" s="590"/>
    </row>
    <row r="5" spans="1:119" ht="18.75" customHeight="1" x14ac:dyDescent="0.15">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94</v>
      </c>
      <c r="AN5" s="376"/>
      <c r="AO5" s="376"/>
      <c r="AP5" s="376"/>
      <c r="AQ5" s="376"/>
      <c r="AR5" s="376"/>
      <c r="AS5" s="376"/>
      <c r="AT5" s="377"/>
      <c r="AU5" s="477" t="s">
        <v>95</v>
      </c>
      <c r="AV5" s="478"/>
      <c r="AW5" s="478"/>
      <c r="AX5" s="478"/>
      <c r="AY5" s="433" t="s">
        <v>96</v>
      </c>
      <c r="AZ5" s="434"/>
      <c r="BA5" s="434"/>
      <c r="BB5" s="434"/>
      <c r="BC5" s="434"/>
      <c r="BD5" s="434"/>
      <c r="BE5" s="434"/>
      <c r="BF5" s="434"/>
      <c r="BG5" s="434"/>
      <c r="BH5" s="434"/>
      <c r="BI5" s="434"/>
      <c r="BJ5" s="434"/>
      <c r="BK5" s="434"/>
      <c r="BL5" s="434"/>
      <c r="BM5" s="435"/>
      <c r="BN5" s="419">
        <v>228077566</v>
      </c>
      <c r="BO5" s="420"/>
      <c r="BP5" s="420"/>
      <c r="BQ5" s="420"/>
      <c r="BR5" s="420"/>
      <c r="BS5" s="420"/>
      <c r="BT5" s="420"/>
      <c r="BU5" s="421"/>
      <c r="BV5" s="419">
        <v>236201001</v>
      </c>
      <c r="BW5" s="420"/>
      <c r="BX5" s="420"/>
      <c r="BY5" s="420"/>
      <c r="BZ5" s="420"/>
      <c r="CA5" s="420"/>
      <c r="CB5" s="420"/>
      <c r="CC5" s="421"/>
      <c r="CD5" s="459" t="s">
        <v>97</v>
      </c>
      <c r="CE5" s="379"/>
      <c r="CF5" s="379"/>
      <c r="CG5" s="379"/>
      <c r="CH5" s="379"/>
      <c r="CI5" s="379"/>
      <c r="CJ5" s="379"/>
      <c r="CK5" s="379"/>
      <c r="CL5" s="379"/>
      <c r="CM5" s="379"/>
      <c r="CN5" s="379"/>
      <c r="CO5" s="379"/>
      <c r="CP5" s="379"/>
      <c r="CQ5" s="379"/>
      <c r="CR5" s="379"/>
      <c r="CS5" s="460"/>
      <c r="CT5" s="416">
        <v>86.7</v>
      </c>
      <c r="CU5" s="417"/>
      <c r="CV5" s="417"/>
      <c r="CW5" s="417"/>
      <c r="CX5" s="417"/>
      <c r="CY5" s="417"/>
      <c r="CZ5" s="417"/>
      <c r="DA5" s="418"/>
      <c r="DB5" s="416">
        <v>85.7</v>
      </c>
      <c r="DC5" s="417"/>
      <c r="DD5" s="417"/>
      <c r="DE5" s="417"/>
      <c r="DF5" s="417"/>
      <c r="DG5" s="417"/>
      <c r="DH5" s="417"/>
      <c r="DI5" s="418"/>
    </row>
    <row r="6" spans="1:119" ht="18.75" customHeight="1" x14ac:dyDescent="0.15">
      <c r="A6" s="181"/>
      <c r="B6" s="565" t="s">
        <v>98</v>
      </c>
      <c r="C6" s="406"/>
      <c r="D6" s="406"/>
      <c r="E6" s="566"/>
      <c r="F6" s="566"/>
      <c r="G6" s="566"/>
      <c r="H6" s="566"/>
      <c r="I6" s="566"/>
      <c r="J6" s="566"/>
      <c r="K6" s="566"/>
      <c r="L6" s="566" t="s">
        <v>99</v>
      </c>
      <c r="M6" s="566"/>
      <c r="N6" s="566"/>
      <c r="O6" s="566"/>
      <c r="P6" s="566"/>
      <c r="Q6" s="566"/>
      <c r="R6" s="404"/>
      <c r="S6" s="404"/>
      <c r="T6" s="404"/>
      <c r="U6" s="404"/>
      <c r="V6" s="572"/>
      <c r="W6" s="509" t="s">
        <v>100</v>
      </c>
      <c r="X6" s="405"/>
      <c r="Y6" s="405"/>
      <c r="Z6" s="405"/>
      <c r="AA6" s="405"/>
      <c r="AB6" s="406"/>
      <c r="AC6" s="577" t="s">
        <v>101</v>
      </c>
      <c r="AD6" s="578"/>
      <c r="AE6" s="578"/>
      <c r="AF6" s="578"/>
      <c r="AG6" s="578"/>
      <c r="AH6" s="578"/>
      <c r="AI6" s="578"/>
      <c r="AJ6" s="578"/>
      <c r="AK6" s="578"/>
      <c r="AL6" s="579"/>
      <c r="AM6" s="476" t="s">
        <v>102</v>
      </c>
      <c r="AN6" s="376"/>
      <c r="AO6" s="376"/>
      <c r="AP6" s="376"/>
      <c r="AQ6" s="376"/>
      <c r="AR6" s="376"/>
      <c r="AS6" s="376"/>
      <c r="AT6" s="377"/>
      <c r="AU6" s="477" t="s">
        <v>103</v>
      </c>
      <c r="AV6" s="478"/>
      <c r="AW6" s="478"/>
      <c r="AX6" s="478"/>
      <c r="AY6" s="433" t="s">
        <v>104</v>
      </c>
      <c r="AZ6" s="434"/>
      <c r="BA6" s="434"/>
      <c r="BB6" s="434"/>
      <c r="BC6" s="434"/>
      <c r="BD6" s="434"/>
      <c r="BE6" s="434"/>
      <c r="BF6" s="434"/>
      <c r="BG6" s="434"/>
      <c r="BH6" s="434"/>
      <c r="BI6" s="434"/>
      <c r="BJ6" s="434"/>
      <c r="BK6" s="434"/>
      <c r="BL6" s="434"/>
      <c r="BM6" s="435"/>
      <c r="BN6" s="419">
        <v>9288764</v>
      </c>
      <c r="BO6" s="420"/>
      <c r="BP6" s="420"/>
      <c r="BQ6" s="420"/>
      <c r="BR6" s="420"/>
      <c r="BS6" s="420"/>
      <c r="BT6" s="420"/>
      <c r="BU6" s="421"/>
      <c r="BV6" s="419">
        <v>9803246</v>
      </c>
      <c r="BW6" s="420"/>
      <c r="BX6" s="420"/>
      <c r="BY6" s="420"/>
      <c r="BZ6" s="420"/>
      <c r="CA6" s="420"/>
      <c r="CB6" s="420"/>
      <c r="CC6" s="421"/>
      <c r="CD6" s="459" t="s">
        <v>105</v>
      </c>
      <c r="CE6" s="379"/>
      <c r="CF6" s="379"/>
      <c r="CG6" s="379"/>
      <c r="CH6" s="379"/>
      <c r="CI6" s="379"/>
      <c r="CJ6" s="379"/>
      <c r="CK6" s="379"/>
      <c r="CL6" s="379"/>
      <c r="CM6" s="379"/>
      <c r="CN6" s="379"/>
      <c r="CO6" s="379"/>
      <c r="CP6" s="379"/>
      <c r="CQ6" s="379"/>
      <c r="CR6" s="379"/>
      <c r="CS6" s="460"/>
      <c r="CT6" s="562">
        <v>88.3</v>
      </c>
      <c r="CU6" s="563"/>
      <c r="CV6" s="563"/>
      <c r="CW6" s="563"/>
      <c r="CX6" s="563"/>
      <c r="CY6" s="563"/>
      <c r="CZ6" s="563"/>
      <c r="DA6" s="564"/>
      <c r="DB6" s="562">
        <v>87.2</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106</v>
      </c>
      <c r="AN7" s="376"/>
      <c r="AO7" s="376"/>
      <c r="AP7" s="376"/>
      <c r="AQ7" s="376"/>
      <c r="AR7" s="376"/>
      <c r="AS7" s="376"/>
      <c r="AT7" s="377"/>
      <c r="AU7" s="477" t="s">
        <v>107</v>
      </c>
      <c r="AV7" s="478"/>
      <c r="AW7" s="478"/>
      <c r="AX7" s="478"/>
      <c r="AY7" s="433" t="s">
        <v>108</v>
      </c>
      <c r="AZ7" s="434"/>
      <c r="BA7" s="434"/>
      <c r="BB7" s="434"/>
      <c r="BC7" s="434"/>
      <c r="BD7" s="434"/>
      <c r="BE7" s="434"/>
      <c r="BF7" s="434"/>
      <c r="BG7" s="434"/>
      <c r="BH7" s="434"/>
      <c r="BI7" s="434"/>
      <c r="BJ7" s="434"/>
      <c r="BK7" s="434"/>
      <c r="BL7" s="434"/>
      <c r="BM7" s="435"/>
      <c r="BN7" s="419">
        <v>3266005</v>
      </c>
      <c r="BO7" s="420"/>
      <c r="BP7" s="420"/>
      <c r="BQ7" s="420"/>
      <c r="BR7" s="420"/>
      <c r="BS7" s="420"/>
      <c r="BT7" s="420"/>
      <c r="BU7" s="421"/>
      <c r="BV7" s="419">
        <v>2285151</v>
      </c>
      <c r="BW7" s="420"/>
      <c r="BX7" s="420"/>
      <c r="BY7" s="420"/>
      <c r="BZ7" s="420"/>
      <c r="CA7" s="420"/>
      <c r="CB7" s="420"/>
      <c r="CC7" s="421"/>
      <c r="CD7" s="459" t="s">
        <v>109</v>
      </c>
      <c r="CE7" s="379"/>
      <c r="CF7" s="379"/>
      <c r="CG7" s="379"/>
      <c r="CH7" s="379"/>
      <c r="CI7" s="379"/>
      <c r="CJ7" s="379"/>
      <c r="CK7" s="379"/>
      <c r="CL7" s="379"/>
      <c r="CM7" s="379"/>
      <c r="CN7" s="379"/>
      <c r="CO7" s="379"/>
      <c r="CP7" s="379"/>
      <c r="CQ7" s="379"/>
      <c r="CR7" s="379"/>
      <c r="CS7" s="460"/>
      <c r="CT7" s="419">
        <v>113342333</v>
      </c>
      <c r="CU7" s="420"/>
      <c r="CV7" s="420"/>
      <c r="CW7" s="420"/>
      <c r="CX7" s="420"/>
      <c r="CY7" s="420"/>
      <c r="CZ7" s="420"/>
      <c r="DA7" s="421"/>
      <c r="DB7" s="419">
        <v>115235486</v>
      </c>
      <c r="DC7" s="420"/>
      <c r="DD7" s="420"/>
      <c r="DE7" s="420"/>
      <c r="DF7" s="420"/>
      <c r="DG7" s="420"/>
      <c r="DH7" s="420"/>
      <c r="DI7" s="421"/>
    </row>
    <row r="8" spans="1:119" ht="18.75" customHeight="1" thickBot="1" x14ac:dyDescent="0.2">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110</v>
      </c>
      <c r="AN8" s="376"/>
      <c r="AO8" s="376"/>
      <c r="AP8" s="376"/>
      <c r="AQ8" s="376"/>
      <c r="AR8" s="376"/>
      <c r="AS8" s="376"/>
      <c r="AT8" s="377"/>
      <c r="AU8" s="477" t="s">
        <v>111</v>
      </c>
      <c r="AV8" s="478"/>
      <c r="AW8" s="478"/>
      <c r="AX8" s="478"/>
      <c r="AY8" s="433" t="s">
        <v>112</v>
      </c>
      <c r="AZ8" s="434"/>
      <c r="BA8" s="434"/>
      <c r="BB8" s="434"/>
      <c r="BC8" s="434"/>
      <c r="BD8" s="434"/>
      <c r="BE8" s="434"/>
      <c r="BF8" s="434"/>
      <c r="BG8" s="434"/>
      <c r="BH8" s="434"/>
      <c r="BI8" s="434"/>
      <c r="BJ8" s="434"/>
      <c r="BK8" s="434"/>
      <c r="BL8" s="434"/>
      <c r="BM8" s="435"/>
      <c r="BN8" s="419">
        <v>6022759</v>
      </c>
      <c r="BO8" s="420"/>
      <c r="BP8" s="420"/>
      <c r="BQ8" s="420"/>
      <c r="BR8" s="420"/>
      <c r="BS8" s="420"/>
      <c r="BT8" s="420"/>
      <c r="BU8" s="421"/>
      <c r="BV8" s="419">
        <v>7518095</v>
      </c>
      <c r="BW8" s="420"/>
      <c r="BX8" s="420"/>
      <c r="BY8" s="420"/>
      <c r="BZ8" s="420"/>
      <c r="CA8" s="420"/>
      <c r="CB8" s="420"/>
      <c r="CC8" s="421"/>
      <c r="CD8" s="459" t="s">
        <v>113</v>
      </c>
      <c r="CE8" s="379"/>
      <c r="CF8" s="379"/>
      <c r="CG8" s="379"/>
      <c r="CH8" s="379"/>
      <c r="CI8" s="379"/>
      <c r="CJ8" s="379"/>
      <c r="CK8" s="379"/>
      <c r="CL8" s="379"/>
      <c r="CM8" s="379"/>
      <c r="CN8" s="379"/>
      <c r="CO8" s="379"/>
      <c r="CP8" s="379"/>
      <c r="CQ8" s="379"/>
      <c r="CR8" s="379"/>
      <c r="CS8" s="460"/>
      <c r="CT8" s="522">
        <v>0.91</v>
      </c>
      <c r="CU8" s="523"/>
      <c r="CV8" s="523"/>
      <c r="CW8" s="523"/>
      <c r="CX8" s="523"/>
      <c r="CY8" s="523"/>
      <c r="CZ8" s="523"/>
      <c r="DA8" s="524"/>
      <c r="DB8" s="522">
        <v>0.93</v>
      </c>
      <c r="DC8" s="523"/>
      <c r="DD8" s="523"/>
      <c r="DE8" s="523"/>
      <c r="DF8" s="523"/>
      <c r="DG8" s="523"/>
      <c r="DH8" s="523"/>
      <c r="DI8" s="524"/>
    </row>
    <row r="9" spans="1:119" ht="18.75" customHeight="1" thickBot="1" x14ac:dyDescent="0.2">
      <c r="A9" s="181"/>
      <c r="B9" s="551" t="s">
        <v>114</v>
      </c>
      <c r="C9" s="552"/>
      <c r="D9" s="552"/>
      <c r="E9" s="552"/>
      <c r="F9" s="552"/>
      <c r="G9" s="552"/>
      <c r="H9" s="552"/>
      <c r="I9" s="552"/>
      <c r="J9" s="552"/>
      <c r="K9" s="470"/>
      <c r="L9" s="553" t="s">
        <v>115</v>
      </c>
      <c r="M9" s="554"/>
      <c r="N9" s="554"/>
      <c r="O9" s="554"/>
      <c r="P9" s="554"/>
      <c r="Q9" s="555"/>
      <c r="R9" s="556">
        <v>579355</v>
      </c>
      <c r="S9" s="557"/>
      <c r="T9" s="557"/>
      <c r="U9" s="557"/>
      <c r="V9" s="558"/>
      <c r="W9" s="488" t="s">
        <v>116</v>
      </c>
      <c r="X9" s="489"/>
      <c r="Y9" s="489"/>
      <c r="Z9" s="489"/>
      <c r="AA9" s="489"/>
      <c r="AB9" s="489"/>
      <c r="AC9" s="489"/>
      <c r="AD9" s="489"/>
      <c r="AE9" s="489"/>
      <c r="AF9" s="489"/>
      <c r="AG9" s="489"/>
      <c r="AH9" s="489"/>
      <c r="AI9" s="489"/>
      <c r="AJ9" s="489"/>
      <c r="AK9" s="489"/>
      <c r="AL9" s="559"/>
      <c r="AM9" s="476" t="s">
        <v>117</v>
      </c>
      <c r="AN9" s="376"/>
      <c r="AO9" s="376"/>
      <c r="AP9" s="376"/>
      <c r="AQ9" s="376"/>
      <c r="AR9" s="376"/>
      <c r="AS9" s="376"/>
      <c r="AT9" s="377"/>
      <c r="AU9" s="477" t="s">
        <v>118</v>
      </c>
      <c r="AV9" s="478"/>
      <c r="AW9" s="478"/>
      <c r="AX9" s="478"/>
      <c r="AY9" s="433" t="s">
        <v>119</v>
      </c>
      <c r="AZ9" s="434"/>
      <c r="BA9" s="434"/>
      <c r="BB9" s="434"/>
      <c r="BC9" s="434"/>
      <c r="BD9" s="434"/>
      <c r="BE9" s="434"/>
      <c r="BF9" s="434"/>
      <c r="BG9" s="434"/>
      <c r="BH9" s="434"/>
      <c r="BI9" s="434"/>
      <c r="BJ9" s="434"/>
      <c r="BK9" s="434"/>
      <c r="BL9" s="434"/>
      <c r="BM9" s="435"/>
      <c r="BN9" s="419">
        <v>-1495336</v>
      </c>
      <c r="BO9" s="420"/>
      <c r="BP9" s="420"/>
      <c r="BQ9" s="420"/>
      <c r="BR9" s="420"/>
      <c r="BS9" s="420"/>
      <c r="BT9" s="420"/>
      <c r="BU9" s="421"/>
      <c r="BV9" s="419">
        <v>1366444</v>
      </c>
      <c r="BW9" s="420"/>
      <c r="BX9" s="420"/>
      <c r="BY9" s="420"/>
      <c r="BZ9" s="420"/>
      <c r="CA9" s="420"/>
      <c r="CB9" s="420"/>
      <c r="CC9" s="421"/>
      <c r="CD9" s="459" t="s">
        <v>120</v>
      </c>
      <c r="CE9" s="379"/>
      <c r="CF9" s="379"/>
      <c r="CG9" s="379"/>
      <c r="CH9" s="379"/>
      <c r="CI9" s="379"/>
      <c r="CJ9" s="379"/>
      <c r="CK9" s="379"/>
      <c r="CL9" s="379"/>
      <c r="CM9" s="379"/>
      <c r="CN9" s="379"/>
      <c r="CO9" s="379"/>
      <c r="CP9" s="379"/>
      <c r="CQ9" s="379"/>
      <c r="CR9" s="379"/>
      <c r="CS9" s="460"/>
      <c r="CT9" s="416">
        <v>8.6</v>
      </c>
      <c r="CU9" s="417"/>
      <c r="CV9" s="417"/>
      <c r="CW9" s="417"/>
      <c r="CX9" s="417"/>
      <c r="CY9" s="417"/>
      <c r="CZ9" s="417"/>
      <c r="DA9" s="418"/>
      <c r="DB9" s="416">
        <v>8.6999999999999993</v>
      </c>
      <c r="DC9" s="417"/>
      <c r="DD9" s="417"/>
      <c r="DE9" s="417"/>
      <c r="DF9" s="417"/>
      <c r="DG9" s="417"/>
      <c r="DH9" s="417"/>
      <c r="DI9" s="418"/>
    </row>
    <row r="10" spans="1:119" ht="18.75" customHeight="1" thickBot="1" x14ac:dyDescent="0.2">
      <c r="A10" s="181"/>
      <c r="B10" s="551"/>
      <c r="C10" s="552"/>
      <c r="D10" s="552"/>
      <c r="E10" s="552"/>
      <c r="F10" s="552"/>
      <c r="G10" s="552"/>
      <c r="H10" s="552"/>
      <c r="I10" s="552"/>
      <c r="J10" s="552"/>
      <c r="K10" s="470"/>
      <c r="L10" s="375" t="s">
        <v>121</v>
      </c>
      <c r="M10" s="376"/>
      <c r="N10" s="376"/>
      <c r="O10" s="376"/>
      <c r="P10" s="376"/>
      <c r="Q10" s="377"/>
      <c r="R10" s="372">
        <v>577513</v>
      </c>
      <c r="S10" s="373"/>
      <c r="T10" s="373"/>
      <c r="U10" s="373"/>
      <c r="V10" s="432"/>
      <c r="W10" s="560"/>
      <c r="X10" s="370"/>
      <c r="Y10" s="370"/>
      <c r="Z10" s="370"/>
      <c r="AA10" s="370"/>
      <c r="AB10" s="370"/>
      <c r="AC10" s="370"/>
      <c r="AD10" s="370"/>
      <c r="AE10" s="370"/>
      <c r="AF10" s="370"/>
      <c r="AG10" s="370"/>
      <c r="AH10" s="370"/>
      <c r="AI10" s="370"/>
      <c r="AJ10" s="370"/>
      <c r="AK10" s="370"/>
      <c r="AL10" s="561"/>
      <c r="AM10" s="476" t="s">
        <v>122</v>
      </c>
      <c r="AN10" s="376"/>
      <c r="AO10" s="376"/>
      <c r="AP10" s="376"/>
      <c r="AQ10" s="376"/>
      <c r="AR10" s="376"/>
      <c r="AS10" s="376"/>
      <c r="AT10" s="377"/>
      <c r="AU10" s="477" t="s">
        <v>123</v>
      </c>
      <c r="AV10" s="478"/>
      <c r="AW10" s="478"/>
      <c r="AX10" s="478"/>
      <c r="AY10" s="433" t="s">
        <v>124</v>
      </c>
      <c r="AZ10" s="434"/>
      <c r="BA10" s="434"/>
      <c r="BB10" s="434"/>
      <c r="BC10" s="434"/>
      <c r="BD10" s="434"/>
      <c r="BE10" s="434"/>
      <c r="BF10" s="434"/>
      <c r="BG10" s="434"/>
      <c r="BH10" s="434"/>
      <c r="BI10" s="434"/>
      <c r="BJ10" s="434"/>
      <c r="BK10" s="434"/>
      <c r="BL10" s="434"/>
      <c r="BM10" s="435"/>
      <c r="BN10" s="419">
        <v>4864481</v>
      </c>
      <c r="BO10" s="420"/>
      <c r="BP10" s="420"/>
      <c r="BQ10" s="420"/>
      <c r="BR10" s="420"/>
      <c r="BS10" s="420"/>
      <c r="BT10" s="420"/>
      <c r="BU10" s="421"/>
      <c r="BV10" s="419">
        <v>3958952</v>
      </c>
      <c r="BW10" s="420"/>
      <c r="BX10" s="420"/>
      <c r="BY10" s="420"/>
      <c r="BZ10" s="420"/>
      <c r="CA10" s="420"/>
      <c r="CB10" s="420"/>
      <c r="CC10" s="421"/>
      <c r="CD10" s="184" t="s">
        <v>125</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0"/>
      <c r="L11" s="380" t="s">
        <v>126</v>
      </c>
      <c r="M11" s="381"/>
      <c r="N11" s="381"/>
      <c r="O11" s="381"/>
      <c r="P11" s="381"/>
      <c r="Q11" s="382"/>
      <c r="R11" s="548" t="s">
        <v>127</v>
      </c>
      <c r="S11" s="549"/>
      <c r="T11" s="549"/>
      <c r="U11" s="549"/>
      <c r="V11" s="550"/>
      <c r="W11" s="560"/>
      <c r="X11" s="370"/>
      <c r="Y11" s="370"/>
      <c r="Z11" s="370"/>
      <c r="AA11" s="370"/>
      <c r="AB11" s="370"/>
      <c r="AC11" s="370"/>
      <c r="AD11" s="370"/>
      <c r="AE11" s="370"/>
      <c r="AF11" s="370"/>
      <c r="AG11" s="370"/>
      <c r="AH11" s="370"/>
      <c r="AI11" s="370"/>
      <c r="AJ11" s="370"/>
      <c r="AK11" s="370"/>
      <c r="AL11" s="561"/>
      <c r="AM11" s="476" t="s">
        <v>128</v>
      </c>
      <c r="AN11" s="376"/>
      <c r="AO11" s="376"/>
      <c r="AP11" s="376"/>
      <c r="AQ11" s="376"/>
      <c r="AR11" s="376"/>
      <c r="AS11" s="376"/>
      <c r="AT11" s="377"/>
      <c r="AU11" s="477" t="s">
        <v>118</v>
      </c>
      <c r="AV11" s="478"/>
      <c r="AW11" s="478"/>
      <c r="AX11" s="478"/>
      <c r="AY11" s="433" t="s">
        <v>129</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130</v>
      </c>
      <c r="CE11" s="379"/>
      <c r="CF11" s="379"/>
      <c r="CG11" s="379"/>
      <c r="CH11" s="379"/>
      <c r="CI11" s="379"/>
      <c r="CJ11" s="379"/>
      <c r="CK11" s="379"/>
      <c r="CL11" s="379"/>
      <c r="CM11" s="379"/>
      <c r="CN11" s="379"/>
      <c r="CO11" s="379"/>
      <c r="CP11" s="379"/>
      <c r="CQ11" s="379"/>
      <c r="CR11" s="379"/>
      <c r="CS11" s="460"/>
      <c r="CT11" s="522" t="s">
        <v>131</v>
      </c>
      <c r="CU11" s="523"/>
      <c r="CV11" s="523"/>
      <c r="CW11" s="523"/>
      <c r="CX11" s="523"/>
      <c r="CY11" s="523"/>
      <c r="CZ11" s="523"/>
      <c r="DA11" s="524"/>
      <c r="DB11" s="522" t="s">
        <v>132</v>
      </c>
      <c r="DC11" s="523"/>
      <c r="DD11" s="523"/>
      <c r="DE11" s="523"/>
      <c r="DF11" s="523"/>
      <c r="DG11" s="523"/>
      <c r="DH11" s="523"/>
      <c r="DI11" s="524"/>
    </row>
    <row r="12" spans="1:119" ht="18.75" customHeight="1" x14ac:dyDescent="0.15">
      <c r="A12" s="181"/>
      <c r="B12" s="525" t="s">
        <v>133</v>
      </c>
      <c r="C12" s="526"/>
      <c r="D12" s="526"/>
      <c r="E12" s="526"/>
      <c r="F12" s="526"/>
      <c r="G12" s="526"/>
      <c r="H12" s="526"/>
      <c r="I12" s="526"/>
      <c r="J12" s="526"/>
      <c r="K12" s="527"/>
      <c r="L12" s="534" t="s">
        <v>134</v>
      </c>
      <c r="M12" s="535"/>
      <c r="N12" s="535"/>
      <c r="O12" s="535"/>
      <c r="P12" s="535"/>
      <c r="Q12" s="536"/>
      <c r="R12" s="537">
        <v>562145</v>
      </c>
      <c r="S12" s="538"/>
      <c r="T12" s="538"/>
      <c r="U12" s="538"/>
      <c r="V12" s="539"/>
      <c r="W12" s="540" t="s">
        <v>1</v>
      </c>
      <c r="X12" s="478"/>
      <c r="Y12" s="478"/>
      <c r="Z12" s="478"/>
      <c r="AA12" s="478"/>
      <c r="AB12" s="541"/>
      <c r="AC12" s="542" t="s">
        <v>135</v>
      </c>
      <c r="AD12" s="543"/>
      <c r="AE12" s="543"/>
      <c r="AF12" s="543"/>
      <c r="AG12" s="544"/>
      <c r="AH12" s="542" t="s">
        <v>136</v>
      </c>
      <c r="AI12" s="543"/>
      <c r="AJ12" s="543"/>
      <c r="AK12" s="543"/>
      <c r="AL12" s="545"/>
      <c r="AM12" s="476" t="s">
        <v>137</v>
      </c>
      <c r="AN12" s="376"/>
      <c r="AO12" s="376"/>
      <c r="AP12" s="376"/>
      <c r="AQ12" s="376"/>
      <c r="AR12" s="376"/>
      <c r="AS12" s="376"/>
      <c r="AT12" s="377"/>
      <c r="AU12" s="477" t="s">
        <v>95</v>
      </c>
      <c r="AV12" s="478"/>
      <c r="AW12" s="478"/>
      <c r="AX12" s="478"/>
      <c r="AY12" s="433" t="s">
        <v>138</v>
      </c>
      <c r="AZ12" s="434"/>
      <c r="BA12" s="434"/>
      <c r="BB12" s="434"/>
      <c r="BC12" s="434"/>
      <c r="BD12" s="434"/>
      <c r="BE12" s="434"/>
      <c r="BF12" s="434"/>
      <c r="BG12" s="434"/>
      <c r="BH12" s="434"/>
      <c r="BI12" s="434"/>
      <c r="BJ12" s="434"/>
      <c r="BK12" s="434"/>
      <c r="BL12" s="434"/>
      <c r="BM12" s="435"/>
      <c r="BN12" s="419">
        <v>0</v>
      </c>
      <c r="BO12" s="420"/>
      <c r="BP12" s="420"/>
      <c r="BQ12" s="420"/>
      <c r="BR12" s="420"/>
      <c r="BS12" s="420"/>
      <c r="BT12" s="420"/>
      <c r="BU12" s="421"/>
      <c r="BV12" s="419">
        <v>0</v>
      </c>
      <c r="BW12" s="420"/>
      <c r="BX12" s="420"/>
      <c r="BY12" s="420"/>
      <c r="BZ12" s="420"/>
      <c r="CA12" s="420"/>
      <c r="CB12" s="420"/>
      <c r="CC12" s="421"/>
      <c r="CD12" s="459" t="s">
        <v>139</v>
      </c>
      <c r="CE12" s="379"/>
      <c r="CF12" s="379"/>
      <c r="CG12" s="379"/>
      <c r="CH12" s="379"/>
      <c r="CI12" s="379"/>
      <c r="CJ12" s="379"/>
      <c r="CK12" s="379"/>
      <c r="CL12" s="379"/>
      <c r="CM12" s="379"/>
      <c r="CN12" s="379"/>
      <c r="CO12" s="379"/>
      <c r="CP12" s="379"/>
      <c r="CQ12" s="379"/>
      <c r="CR12" s="379"/>
      <c r="CS12" s="460"/>
      <c r="CT12" s="522" t="s">
        <v>132</v>
      </c>
      <c r="CU12" s="523"/>
      <c r="CV12" s="523"/>
      <c r="CW12" s="523"/>
      <c r="CX12" s="523"/>
      <c r="CY12" s="523"/>
      <c r="CZ12" s="523"/>
      <c r="DA12" s="524"/>
      <c r="DB12" s="522" t="s">
        <v>132</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3" t="s">
        <v>140</v>
      </c>
      <c r="N13" s="504"/>
      <c r="O13" s="504"/>
      <c r="P13" s="504"/>
      <c r="Q13" s="505"/>
      <c r="R13" s="506">
        <v>547949</v>
      </c>
      <c r="S13" s="507"/>
      <c r="T13" s="507"/>
      <c r="U13" s="507"/>
      <c r="V13" s="508"/>
      <c r="W13" s="509" t="s">
        <v>141</v>
      </c>
      <c r="X13" s="405"/>
      <c r="Y13" s="405"/>
      <c r="Z13" s="405"/>
      <c r="AA13" s="405"/>
      <c r="AB13" s="406"/>
      <c r="AC13" s="372">
        <v>1567</v>
      </c>
      <c r="AD13" s="373"/>
      <c r="AE13" s="373"/>
      <c r="AF13" s="373"/>
      <c r="AG13" s="374"/>
      <c r="AH13" s="372">
        <v>1576</v>
      </c>
      <c r="AI13" s="373"/>
      <c r="AJ13" s="373"/>
      <c r="AK13" s="373"/>
      <c r="AL13" s="432"/>
      <c r="AM13" s="476" t="s">
        <v>142</v>
      </c>
      <c r="AN13" s="376"/>
      <c r="AO13" s="376"/>
      <c r="AP13" s="376"/>
      <c r="AQ13" s="376"/>
      <c r="AR13" s="376"/>
      <c r="AS13" s="376"/>
      <c r="AT13" s="377"/>
      <c r="AU13" s="477" t="s">
        <v>107</v>
      </c>
      <c r="AV13" s="478"/>
      <c r="AW13" s="478"/>
      <c r="AX13" s="478"/>
      <c r="AY13" s="433" t="s">
        <v>143</v>
      </c>
      <c r="AZ13" s="434"/>
      <c r="BA13" s="434"/>
      <c r="BB13" s="434"/>
      <c r="BC13" s="434"/>
      <c r="BD13" s="434"/>
      <c r="BE13" s="434"/>
      <c r="BF13" s="434"/>
      <c r="BG13" s="434"/>
      <c r="BH13" s="434"/>
      <c r="BI13" s="434"/>
      <c r="BJ13" s="434"/>
      <c r="BK13" s="434"/>
      <c r="BL13" s="434"/>
      <c r="BM13" s="435"/>
      <c r="BN13" s="419">
        <v>3369145</v>
      </c>
      <c r="BO13" s="420"/>
      <c r="BP13" s="420"/>
      <c r="BQ13" s="420"/>
      <c r="BR13" s="420"/>
      <c r="BS13" s="420"/>
      <c r="BT13" s="420"/>
      <c r="BU13" s="421"/>
      <c r="BV13" s="419">
        <v>5325396</v>
      </c>
      <c r="BW13" s="420"/>
      <c r="BX13" s="420"/>
      <c r="BY13" s="420"/>
      <c r="BZ13" s="420"/>
      <c r="CA13" s="420"/>
      <c r="CB13" s="420"/>
      <c r="CC13" s="421"/>
      <c r="CD13" s="459" t="s">
        <v>144</v>
      </c>
      <c r="CE13" s="379"/>
      <c r="CF13" s="379"/>
      <c r="CG13" s="379"/>
      <c r="CH13" s="379"/>
      <c r="CI13" s="379"/>
      <c r="CJ13" s="379"/>
      <c r="CK13" s="379"/>
      <c r="CL13" s="379"/>
      <c r="CM13" s="379"/>
      <c r="CN13" s="379"/>
      <c r="CO13" s="379"/>
      <c r="CP13" s="379"/>
      <c r="CQ13" s="379"/>
      <c r="CR13" s="379"/>
      <c r="CS13" s="460"/>
      <c r="CT13" s="416">
        <v>-0.4</v>
      </c>
      <c r="CU13" s="417"/>
      <c r="CV13" s="417"/>
      <c r="CW13" s="417"/>
      <c r="CX13" s="417"/>
      <c r="CY13" s="417"/>
      <c r="CZ13" s="417"/>
      <c r="DA13" s="418"/>
      <c r="DB13" s="416">
        <v>-0.6</v>
      </c>
      <c r="DC13" s="417"/>
      <c r="DD13" s="417"/>
      <c r="DE13" s="417"/>
      <c r="DF13" s="417"/>
      <c r="DG13" s="417"/>
      <c r="DH13" s="417"/>
      <c r="DI13" s="418"/>
    </row>
    <row r="14" spans="1:119" ht="18.75" customHeight="1" thickBot="1" x14ac:dyDescent="0.2">
      <c r="A14" s="181"/>
      <c r="B14" s="528"/>
      <c r="C14" s="529"/>
      <c r="D14" s="529"/>
      <c r="E14" s="529"/>
      <c r="F14" s="529"/>
      <c r="G14" s="529"/>
      <c r="H14" s="529"/>
      <c r="I14" s="529"/>
      <c r="J14" s="529"/>
      <c r="K14" s="530"/>
      <c r="L14" s="493" t="s">
        <v>145</v>
      </c>
      <c r="M14" s="546"/>
      <c r="N14" s="546"/>
      <c r="O14" s="546"/>
      <c r="P14" s="546"/>
      <c r="Q14" s="547"/>
      <c r="R14" s="506">
        <v>561758</v>
      </c>
      <c r="S14" s="507"/>
      <c r="T14" s="507"/>
      <c r="U14" s="507"/>
      <c r="V14" s="508"/>
      <c r="W14" s="510"/>
      <c r="X14" s="408"/>
      <c r="Y14" s="408"/>
      <c r="Z14" s="408"/>
      <c r="AA14" s="408"/>
      <c r="AB14" s="409"/>
      <c r="AC14" s="499">
        <v>0.7</v>
      </c>
      <c r="AD14" s="500"/>
      <c r="AE14" s="500"/>
      <c r="AF14" s="500"/>
      <c r="AG14" s="501"/>
      <c r="AH14" s="499">
        <v>0.7</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146</v>
      </c>
      <c r="CE14" s="457"/>
      <c r="CF14" s="457"/>
      <c r="CG14" s="457"/>
      <c r="CH14" s="457"/>
      <c r="CI14" s="457"/>
      <c r="CJ14" s="457"/>
      <c r="CK14" s="457"/>
      <c r="CL14" s="457"/>
      <c r="CM14" s="457"/>
      <c r="CN14" s="457"/>
      <c r="CO14" s="457"/>
      <c r="CP14" s="457"/>
      <c r="CQ14" s="457"/>
      <c r="CR14" s="457"/>
      <c r="CS14" s="458"/>
      <c r="CT14" s="516" t="s">
        <v>132</v>
      </c>
      <c r="CU14" s="517"/>
      <c r="CV14" s="517"/>
      <c r="CW14" s="517"/>
      <c r="CX14" s="517"/>
      <c r="CY14" s="517"/>
      <c r="CZ14" s="517"/>
      <c r="DA14" s="518"/>
      <c r="DB14" s="516" t="s">
        <v>147</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3" t="s">
        <v>140</v>
      </c>
      <c r="N15" s="504"/>
      <c r="O15" s="504"/>
      <c r="P15" s="504"/>
      <c r="Q15" s="505"/>
      <c r="R15" s="506">
        <v>548937</v>
      </c>
      <c r="S15" s="507"/>
      <c r="T15" s="507"/>
      <c r="U15" s="507"/>
      <c r="V15" s="508"/>
      <c r="W15" s="509" t="s">
        <v>148</v>
      </c>
      <c r="X15" s="405"/>
      <c r="Y15" s="405"/>
      <c r="Z15" s="405"/>
      <c r="AA15" s="405"/>
      <c r="AB15" s="406"/>
      <c r="AC15" s="372">
        <v>43882</v>
      </c>
      <c r="AD15" s="373"/>
      <c r="AE15" s="373"/>
      <c r="AF15" s="373"/>
      <c r="AG15" s="374"/>
      <c r="AH15" s="372">
        <v>48616</v>
      </c>
      <c r="AI15" s="373"/>
      <c r="AJ15" s="373"/>
      <c r="AK15" s="373"/>
      <c r="AL15" s="432"/>
      <c r="AM15" s="476"/>
      <c r="AN15" s="376"/>
      <c r="AO15" s="376"/>
      <c r="AP15" s="376"/>
      <c r="AQ15" s="376"/>
      <c r="AR15" s="376"/>
      <c r="AS15" s="376"/>
      <c r="AT15" s="377"/>
      <c r="AU15" s="477"/>
      <c r="AV15" s="478"/>
      <c r="AW15" s="478"/>
      <c r="AX15" s="478"/>
      <c r="AY15" s="445" t="s">
        <v>149</v>
      </c>
      <c r="AZ15" s="446"/>
      <c r="BA15" s="446"/>
      <c r="BB15" s="446"/>
      <c r="BC15" s="446"/>
      <c r="BD15" s="446"/>
      <c r="BE15" s="446"/>
      <c r="BF15" s="446"/>
      <c r="BG15" s="446"/>
      <c r="BH15" s="446"/>
      <c r="BI15" s="446"/>
      <c r="BJ15" s="446"/>
      <c r="BK15" s="446"/>
      <c r="BL15" s="446"/>
      <c r="BM15" s="447"/>
      <c r="BN15" s="448">
        <v>79411530</v>
      </c>
      <c r="BO15" s="449"/>
      <c r="BP15" s="449"/>
      <c r="BQ15" s="449"/>
      <c r="BR15" s="449"/>
      <c r="BS15" s="449"/>
      <c r="BT15" s="449"/>
      <c r="BU15" s="450"/>
      <c r="BV15" s="448">
        <v>76090420</v>
      </c>
      <c r="BW15" s="449"/>
      <c r="BX15" s="449"/>
      <c r="BY15" s="449"/>
      <c r="BZ15" s="449"/>
      <c r="CA15" s="449"/>
      <c r="CB15" s="449"/>
      <c r="CC15" s="450"/>
      <c r="CD15" s="519" t="s">
        <v>150</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493" t="s">
        <v>151</v>
      </c>
      <c r="M16" s="494"/>
      <c r="N16" s="494"/>
      <c r="O16" s="494"/>
      <c r="P16" s="494"/>
      <c r="Q16" s="495"/>
      <c r="R16" s="496" t="s">
        <v>152</v>
      </c>
      <c r="S16" s="497"/>
      <c r="T16" s="497"/>
      <c r="U16" s="497"/>
      <c r="V16" s="498"/>
      <c r="W16" s="510"/>
      <c r="X16" s="408"/>
      <c r="Y16" s="408"/>
      <c r="Z16" s="408"/>
      <c r="AA16" s="408"/>
      <c r="AB16" s="409"/>
      <c r="AC16" s="499">
        <v>18.899999999999999</v>
      </c>
      <c r="AD16" s="500"/>
      <c r="AE16" s="500"/>
      <c r="AF16" s="500"/>
      <c r="AG16" s="501"/>
      <c r="AH16" s="499">
        <v>21.2</v>
      </c>
      <c r="AI16" s="500"/>
      <c r="AJ16" s="500"/>
      <c r="AK16" s="500"/>
      <c r="AL16" s="502"/>
      <c r="AM16" s="476"/>
      <c r="AN16" s="376"/>
      <c r="AO16" s="376"/>
      <c r="AP16" s="376"/>
      <c r="AQ16" s="376"/>
      <c r="AR16" s="376"/>
      <c r="AS16" s="376"/>
      <c r="AT16" s="377"/>
      <c r="AU16" s="477"/>
      <c r="AV16" s="478"/>
      <c r="AW16" s="478"/>
      <c r="AX16" s="478"/>
      <c r="AY16" s="433" t="s">
        <v>153</v>
      </c>
      <c r="AZ16" s="434"/>
      <c r="BA16" s="434"/>
      <c r="BB16" s="434"/>
      <c r="BC16" s="434"/>
      <c r="BD16" s="434"/>
      <c r="BE16" s="434"/>
      <c r="BF16" s="434"/>
      <c r="BG16" s="434"/>
      <c r="BH16" s="434"/>
      <c r="BI16" s="434"/>
      <c r="BJ16" s="434"/>
      <c r="BK16" s="434"/>
      <c r="BL16" s="434"/>
      <c r="BM16" s="435"/>
      <c r="BN16" s="419">
        <v>87980687</v>
      </c>
      <c r="BO16" s="420"/>
      <c r="BP16" s="420"/>
      <c r="BQ16" s="420"/>
      <c r="BR16" s="420"/>
      <c r="BS16" s="420"/>
      <c r="BT16" s="420"/>
      <c r="BU16" s="421"/>
      <c r="BV16" s="419">
        <v>84886069</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
      <c r="A17" s="181"/>
      <c r="B17" s="531"/>
      <c r="C17" s="532"/>
      <c r="D17" s="532"/>
      <c r="E17" s="532"/>
      <c r="F17" s="532"/>
      <c r="G17" s="532"/>
      <c r="H17" s="532"/>
      <c r="I17" s="532"/>
      <c r="J17" s="532"/>
      <c r="K17" s="533"/>
      <c r="L17" s="195"/>
      <c r="M17" s="512" t="s">
        <v>154</v>
      </c>
      <c r="N17" s="513"/>
      <c r="O17" s="513"/>
      <c r="P17" s="513"/>
      <c r="Q17" s="514"/>
      <c r="R17" s="496" t="s">
        <v>155</v>
      </c>
      <c r="S17" s="497"/>
      <c r="T17" s="497"/>
      <c r="U17" s="497"/>
      <c r="V17" s="498"/>
      <c r="W17" s="509" t="s">
        <v>156</v>
      </c>
      <c r="X17" s="405"/>
      <c r="Y17" s="405"/>
      <c r="Z17" s="405"/>
      <c r="AA17" s="405"/>
      <c r="AB17" s="406"/>
      <c r="AC17" s="372">
        <v>186123</v>
      </c>
      <c r="AD17" s="373"/>
      <c r="AE17" s="373"/>
      <c r="AF17" s="373"/>
      <c r="AG17" s="374"/>
      <c r="AH17" s="372">
        <v>179322</v>
      </c>
      <c r="AI17" s="373"/>
      <c r="AJ17" s="373"/>
      <c r="AK17" s="373"/>
      <c r="AL17" s="432"/>
      <c r="AM17" s="476"/>
      <c r="AN17" s="376"/>
      <c r="AO17" s="376"/>
      <c r="AP17" s="376"/>
      <c r="AQ17" s="376"/>
      <c r="AR17" s="376"/>
      <c r="AS17" s="376"/>
      <c r="AT17" s="377"/>
      <c r="AU17" s="477"/>
      <c r="AV17" s="478"/>
      <c r="AW17" s="478"/>
      <c r="AX17" s="478"/>
      <c r="AY17" s="433" t="s">
        <v>157</v>
      </c>
      <c r="AZ17" s="434"/>
      <c r="BA17" s="434"/>
      <c r="BB17" s="434"/>
      <c r="BC17" s="434"/>
      <c r="BD17" s="434"/>
      <c r="BE17" s="434"/>
      <c r="BF17" s="434"/>
      <c r="BG17" s="434"/>
      <c r="BH17" s="434"/>
      <c r="BI17" s="434"/>
      <c r="BJ17" s="434"/>
      <c r="BK17" s="434"/>
      <c r="BL17" s="434"/>
      <c r="BM17" s="435"/>
      <c r="BN17" s="419">
        <v>101339573</v>
      </c>
      <c r="BO17" s="420"/>
      <c r="BP17" s="420"/>
      <c r="BQ17" s="420"/>
      <c r="BR17" s="420"/>
      <c r="BS17" s="420"/>
      <c r="BT17" s="420"/>
      <c r="BU17" s="421"/>
      <c r="BV17" s="419">
        <v>96963435</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
      <c r="A18" s="181"/>
      <c r="B18" s="469" t="s">
        <v>158</v>
      </c>
      <c r="C18" s="470"/>
      <c r="D18" s="470"/>
      <c r="E18" s="471"/>
      <c r="F18" s="471"/>
      <c r="G18" s="471"/>
      <c r="H18" s="471"/>
      <c r="I18" s="471"/>
      <c r="J18" s="471"/>
      <c r="K18" s="471"/>
      <c r="L18" s="472">
        <v>186.38</v>
      </c>
      <c r="M18" s="472"/>
      <c r="N18" s="472"/>
      <c r="O18" s="472"/>
      <c r="P18" s="472"/>
      <c r="Q18" s="472"/>
      <c r="R18" s="473"/>
      <c r="S18" s="473"/>
      <c r="T18" s="473"/>
      <c r="U18" s="473"/>
      <c r="V18" s="474"/>
      <c r="W18" s="490"/>
      <c r="X18" s="491"/>
      <c r="Y18" s="491"/>
      <c r="Z18" s="491"/>
      <c r="AA18" s="491"/>
      <c r="AB18" s="515"/>
      <c r="AC18" s="389">
        <v>80.400000000000006</v>
      </c>
      <c r="AD18" s="390"/>
      <c r="AE18" s="390"/>
      <c r="AF18" s="390"/>
      <c r="AG18" s="475"/>
      <c r="AH18" s="389">
        <v>78.099999999999994</v>
      </c>
      <c r="AI18" s="390"/>
      <c r="AJ18" s="390"/>
      <c r="AK18" s="390"/>
      <c r="AL18" s="391"/>
      <c r="AM18" s="476"/>
      <c r="AN18" s="376"/>
      <c r="AO18" s="376"/>
      <c r="AP18" s="376"/>
      <c r="AQ18" s="376"/>
      <c r="AR18" s="376"/>
      <c r="AS18" s="376"/>
      <c r="AT18" s="377"/>
      <c r="AU18" s="477"/>
      <c r="AV18" s="478"/>
      <c r="AW18" s="478"/>
      <c r="AX18" s="478"/>
      <c r="AY18" s="433" t="s">
        <v>159</v>
      </c>
      <c r="AZ18" s="434"/>
      <c r="BA18" s="434"/>
      <c r="BB18" s="434"/>
      <c r="BC18" s="434"/>
      <c r="BD18" s="434"/>
      <c r="BE18" s="434"/>
      <c r="BF18" s="434"/>
      <c r="BG18" s="434"/>
      <c r="BH18" s="434"/>
      <c r="BI18" s="434"/>
      <c r="BJ18" s="434"/>
      <c r="BK18" s="434"/>
      <c r="BL18" s="434"/>
      <c r="BM18" s="435"/>
      <c r="BN18" s="419">
        <v>100857374</v>
      </c>
      <c r="BO18" s="420"/>
      <c r="BP18" s="420"/>
      <c r="BQ18" s="420"/>
      <c r="BR18" s="420"/>
      <c r="BS18" s="420"/>
      <c r="BT18" s="420"/>
      <c r="BU18" s="421"/>
      <c r="BV18" s="419">
        <v>96919069</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
      <c r="A19" s="181"/>
      <c r="B19" s="469" t="s">
        <v>160</v>
      </c>
      <c r="C19" s="470"/>
      <c r="D19" s="470"/>
      <c r="E19" s="471"/>
      <c r="F19" s="471"/>
      <c r="G19" s="471"/>
      <c r="H19" s="471"/>
      <c r="I19" s="471"/>
      <c r="J19" s="471"/>
      <c r="K19" s="471"/>
      <c r="L19" s="479">
        <v>3108</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161</v>
      </c>
      <c r="AZ19" s="434"/>
      <c r="BA19" s="434"/>
      <c r="BB19" s="434"/>
      <c r="BC19" s="434"/>
      <c r="BD19" s="434"/>
      <c r="BE19" s="434"/>
      <c r="BF19" s="434"/>
      <c r="BG19" s="434"/>
      <c r="BH19" s="434"/>
      <c r="BI19" s="434"/>
      <c r="BJ19" s="434"/>
      <c r="BK19" s="434"/>
      <c r="BL19" s="434"/>
      <c r="BM19" s="435"/>
      <c r="BN19" s="419">
        <v>138209531</v>
      </c>
      <c r="BO19" s="420"/>
      <c r="BP19" s="420"/>
      <c r="BQ19" s="420"/>
      <c r="BR19" s="420"/>
      <c r="BS19" s="420"/>
      <c r="BT19" s="420"/>
      <c r="BU19" s="421"/>
      <c r="BV19" s="419">
        <v>132415756</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
      <c r="A20" s="181"/>
      <c r="B20" s="469" t="s">
        <v>162</v>
      </c>
      <c r="C20" s="470"/>
      <c r="D20" s="470"/>
      <c r="E20" s="471"/>
      <c r="F20" s="471"/>
      <c r="G20" s="471"/>
      <c r="H20" s="471"/>
      <c r="I20" s="471"/>
      <c r="J20" s="471"/>
      <c r="K20" s="471"/>
      <c r="L20" s="479">
        <v>267020</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
      <c r="A21" s="181"/>
      <c r="B21" s="466" t="s">
        <v>163</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15">
      <c r="A22" s="181"/>
      <c r="B22" s="395" t="s">
        <v>164</v>
      </c>
      <c r="C22" s="396"/>
      <c r="D22" s="397"/>
      <c r="E22" s="404" t="s">
        <v>1</v>
      </c>
      <c r="F22" s="405"/>
      <c r="G22" s="405"/>
      <c r="H22" s="405"/>
      <c r="I22" s="405"/>
      <c r="J22" s="405"/>
      <c r="K22" s="406"/>
      <c r="L22" s="404" t="s">
        <v>165</v>
      </c>
      <c r="M22" s="405"/>
      <c r="N22" s="405"/>
      <c r="O22" s="405"/>
      <c r="P22" s="406"/>
      <c r="Q22" s="410" t="s">
        <v>166</v>
      </c>
      <c r="R22" s="411"/>
      <c r="S22" s="411"/>
      <c r="T22" s="411"/>
      <c r="U22" s="411"/>
      <c r="V22" s="412"/>
      <c r="W22" s="461" t="s">
        <v>167</v>
      </c>
      <c r="X22" s="396"/>
      <c r="Y22" s="397"/>
      <c r="Z22" s="404" t="s">
        <v>1</v>
      </c>
      <c r="AA22" s="405"/>
      <c r="AB22" s="405"/>
      <c r="AC22" s="405"/>
      <c r="AD22" s="405"/>
      <c r="AE22" s="405"/>
      <c r="AF22" s="405"/>
      <c r="AG22" s="406"/>
      <c r="AH22" s="422" t="s">
        <v>168</v>
      </c>
      <c r="AI22" s="405"/>
      <c r="AJ22" s="405"/>
      <c r="AK22" s="405"/>
      <c r="AL22" s="406"/>
      <c r="AM22" s="422" t="s">
        <v>169</v>
      </c>
      <c r="AN22" s="423"/>
      <c r="AO22" s="423"/>
      <c r="AP22" s="423"/>
      <c r="AQ22" s="423"/>
      <c r="AR22" s="424"/>
      <c r="AS22" s="410" t="s">
        <v>166</v>
      </c>
      <c r="AT22" s="411"/>
      <c r="AU22" s="411"/>
      <c r="AV22" s="411"/>
      <c r="AW22" s="411"/>
      <c r="AX22" s="428"/>
      <c r="AY22" s="445" t="s">
        <v>170</v>
      </c>
      <c r="AZ22" s="446"/>
      <c r="BA22" s="446"/>
      <c r="BB22" s="446"/>
      <c r="BC22" s="446"/>
      <c r="BD22" s="446"/>
      <c r="BE22" s="446"/>
      <c r="BF22" s="446"/>
      <c r="BG22" s="446"/>
      <c r="BH22" s="446"/>
      <c r="BI22" s="446"/>
      <c r="BJ22" s="446"/>
      <c r="BK22" s="446"/>
      <c r="BL22" s="446"/>
      <c r="BM22" s="447"/>
      <c r="BN22" s="448">
        <v>137670763</v>
      </c>
      <c r="BO22" s="449"/>
      <c r="BP22" s="449"/>
      <c r="BQ22" s="449"/>
      <c r="BR22" s="449"/>
      <c r="BS22" s="449"/>
      <c r="BT22" s="449"/>
      <c r="BU22" s="450"/>
      <c r="BV22" s="448">
        <v>140184826</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15">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171</v>
      </c>
      <c r="AZ23" s="434"/>
      <c r="BA23" s="434"/>
      <c r="BB23" s="434"/>
      <c r="BC23" s="434"/>
      <c r="BD23" s="434"/>
      <c r="BE23" s="434"/>
      <c r="BF23" s="434"/>
      <c r="BG23" s="434"/>
      <c r="BH23" s="434"/>
      <c r="BI23" s="434"/>
      <c r="BJ23" s="434"/>
      <c r="BK23" s="434"/>
      <c r="BL23" s="434"/>
      <c r="BM23" s="435"/>
      <c r="BN23" s="419">
        <v>98103129</v>
      </c>
      <c r="BO23" s="420"/>
      <c r="BP23" s="420"/>
      <c r="BQ23" s="420"/>
      <c r="BR23" s="420"/>
      <c r="BS23" s="420"/>
      <c r="BT23" s="420"/>
      <c r="BU23" s="421"/>
      <c r="BV23" s="419">
        <v>100437944</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
      <c r="A24" s="181"/>
      <c r="B24" s="398"/>
      <c r="C24" s="399"/>
      <c r="D24" s="400"/>
      <c r="E24" s="375" t="s">
        <v>172</v>
      </c>
      <c r="F24" s="376"/>
      <c r="G24" s="376"/>
      <c r="H24" s="376"/>
      <c r="I24" s="376"/>
      <c r="J24" s="376"/>
      <c r="K24" s="377"/>
      <c r="L24" s="372">
        <v>1</v>
      </c>
      <c r="M24" s="373"/>
      <c r="N24" s="373"/>
      <c r="O24" s="373"/>
      <c r="P24" s="374"/>
      <c r="Q24" s="372">
        <v>11100</v>
      </c>
      <c r="R24" s="373"/>
      <c r="S24" s="373"/>
      <c r="T24" s="373"/>
      <c r="U24" s="373"/>
      <c r="V24" s="374"/>
      <c r="W24" s="462"/>
      <c r="X24" s="399"/>
      <c r="Y24" s="400"/>
      <c r="Z24" s="375" t="s">
        <v>173</v>
      </c>
      <c r="AA24" s="376"/>
      <c r="AB24" s="376"/>
      <c r="AC24" s="376"/>
      <c r="AD24" s="376"/>
      <c r="AE24" s="376"/>
      <c r="AF24" s="376"/>
      <c r="AG24" s="377"/>
      <c r="AH24" s="372">
        <v>2716</v>
      </c>
      <c r="AI24" s="373"/>
      <c r="AJ24" s="373"/>
      <c r="AK24" s="373"/>
      <c r="AL24" s="374"/>
      <c r="AM24" s="372">
        <v>8427748</v>
      </c>
      <c r="AN24" s="373"/>
      <c r="AO24" s="373"/>
      <c r="AP24" s="373"/>
      <c r="AQ24" s="373"/>
      <c r="AR24" s="374"/>
      <c r="AS24" s="372">
        <v>3103</v>
      </c>
      <c r="AT24" s="373"/>
      <c r="AU24" s="373"/>
      <c r="AV24" s="373"/>
      <c r="AW24" s="373"/>
      <c r="AX24" s="432"/>
      <c r="AY24" s="392" t="s">
        <v>174</v>
      </c>
      <c r="AZ24" s="393"/>
      <c r="BA24" s="393"/>
      <c r="BB24" s="393"/>
      <c r="BC24" s="393"/>
      <c r="BD24" s="393"/>
      <c r="BE24" s="393"/>
      <c r="BF24" s="393"/>
      <c r="BG24" s="393"/>
      <c r="BH24" s="393"/>
      <c r="BI24" s="393"/>
      <c r="BJ24" s="393"/>
      <c r="BK24" s="393"/>
      <c r="BL24" s="393"/>
      <c r="BM24" s="394"/>
      <c r="BN24" s="419">
        <v>87962833</v>
      </c>
      <c r="BO24" s="420"/>
      <c r="BP24" s="420"/>
      <c r="BQ24" s="420"/>
      <c r="BR24" s="420"/>
      <c r="BS24" s="420"/>
      <c r="BT24" s="420"/>
      <c r="BU24" s="421"/>
      <c r="BV24" s="419">
        <v>89581266</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15">
      <c r="A25" s="181"/>
      <c r="B25" s="398"/>
      <c r="C25" s="399"/>
      <c r="D25" s="400"/>
      <c r="E25" s="375" t="s">
        <v>175</v>
      </c>
      <c r="F25" s="376"/>
      <c r="G25" s="376"/>
      <c r="H25" s="376"/>
      <c r="I25" s="376"/>
      <c r="J25" s="376"/>
      <c r="K25" s="377"/>
      <c r="L25" s="372">
        <v>2</v>
      </c>
      <c r="M25" s="373"/>
      <c r="N25" s="373"/>
      <c r="O25" s="373"/>
      <c r="P25" s="374"/>
      <c r="Q25" s="372">
        <v>9400</v>
      </c>
      <c r="R25" s="373"/>
      <c r="S25" s="373"/>
      <c r="T25" s="373"/>
      <c r="U25" s="373"/>
      <c r="V25" s="374"/>
      <c r="W25" s="462"/>
      <c r="X25" s="399"/>
      <c r="Y25" s="400"/>
      <c r="Z25" s="375" t="s">
        <v>176</v>
      </c>
      <c r="AA25" s="376"/>
      <c r="AB25" s="376"/>
      <c r="AC25" s="376"/>
      <c r="AD25" s="376"/>
      <c r="AE25" s="376"/>
      <c r="AF25" s="376"/>
      <c r="AG25" s="377"/>
      <c r="AH25" s="372" t="s">
        <v>147</v>
      </c>
      <c r="AI25" s="373"/>
      <c r="AJ25" s="373"/>
      <c r="AK25" s="373"/>
      <c r="AL25" s="374"/>
      <c r="AM25" s="372" t="s">
        <v>147</v>
      </c>
      <c r="AN25" s="373"/>
      <c r="AO25" s="373"/>
      <c r="AP25" s="373"/>
      <c r="AQ25" s="373"/>
      <c r="AR25" s="374"/>
      <c r="AS25" s="372" t="s">
        <v>147</v>
      </c>
      <c r="AT25" s="373"/>
      <c r="AU25" s="373"/>
      <c r="AV25" s="373"/>
      <c r="AW25" s="373"/>
      <c r="AX25" s="432"/>
      <c r="AY25" s="445" t="s">
        <v>177</v>
      </c>
      <c r="AZ25" s="446"/>
      <c r="BA25" s="446"/>
      <c r="BB25" s="446"/>
      <c r="BC25" s="446"/>
      <c r="BD25" s="446"/>
      <c r="BE25" s="446"/>
      <c r="BF25" s="446"/>
      <c r="BG25" s="446"/>
      <c r="BH25" s="446"/>
      <c r="BI25" s="446"/>
      <c r="BJ25" s="446"/>
      <c r="BK25" s="446"/>
      <c r="BL25" s="446"/>
      <c r="BM25" s="447"/>
      <c r="BN25" s="448">
        <v>164214164</v>
      </c>
      <c r="BO25" s="449"/>
      <c r="BP25" s="449"/>
      <c r="BQ25" s="449"/>
      <c r="BR25" s="449"/>
      <c r="BS25" s="449"/>
      <c r="BT25" s="449"/>
      <c r="BU25" s="450"/>
      <c r="BV25" s="448">
        <v>143250425</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15">
      <c r="A26" s="181"/>
      <c r="B26" s="398"/>
      <c r="C26" s="399"/>
      <c r="D26" s="400"/>
      <c r="E26" s="375" t="s">
        <v>178</v>
      </c>
      <c r="F26" s="376"/>
      <c r="G26" s="376"/>
      <c r="H26" s="376"/>
      <c r="I26" s="376"/>
      <c r="J26" s="376"/>
      <c r="K26" s="377"/>
      <c r="L26" s="372">
        <v>1</v>
      </c>
      <c r="M26" s="373"/>
      <c r="N26" s="373"/>
      <c r="O26" s="373"/>
      <c r="P26" s="374"/>
      <c r="Q26" s="372">
        <v>8100</v>
      </c>
      <c r="R26" s="373"/>
      <c r="S26" s="373"/>
      <c r="T26" s="373"/>
      <c r="U26" s="373"/>
      <c r="V26" s="374"/>
      <c r="W26" s="462"/>
      <c r="X26" s="399"/>
      <c r="Y26" s="400"/>
      <c r="Z26" s="375" t="s">
        <v>179</v>
      </c>
      <c r="AA26" s="430"/>
      <c r="AB26" s="430"/>
      <c r="AC26" s="430"/>
      <c r="AD26" s="430"/>
      <c r="AE26" s="430"/>
      <c r="AF26" s="430"/>
      <c r="AG26" s="431"/>
      <c r="AH26" s="372">
        <v>311</v>
      </c>
      <c r="AI26" s="373"/>
      <c r="AJ26" s="373"/>
      <c r="AK26" s="373"/>
      <c r="AL26" s="374"/>
      <c r="AM26" s="372">
        <v>939531</v>
      </c>
      <c r="AN26" s="373"/>
      <c r="AO26" s="373"/>
      <c r="AP26" s="373"/>
      <c r="AQ26" s="373"/>
      <c r="AR26" s="374"/>
      <c r="AS26" s="372">
        <v>3021</v>
      </c>
      <c r="AT26" s="373"/>
      <c r="AU26" s="373"/>
      <c r="AV26" s="373"/>
      <c r="AW26" s="373"/>
      <c r="AX26" s="432"/>
      <c r="AY26" s="459" t="s">
        <v>180</v>
      </c>
      <c r="AZ26" s="379"/>
      <c r="BA26" s="379"/>
      <c r="BB26" s="379"/>
      <c r="BC26" s="379"/>
      <c r="BD26" s="379"/>
      <c r="BE26" s="379"/>
      <c r="BF26" s="379"/>
      <c r="BG26" s="379"/>
      <c r="BH26" s="379"/>
      <c r="BI26" s="379"/>
      <c r="BJ26" s="379"/>
      <c r="BK26" s="379"/>
      <c r="BL26" s="379"/>
      <c r="BM26" s="460"/>
      <c r="BN26" s="419">
        <v>50000</v>
      </c>
      <c r="BO26" s="420"/>
      <c r="BP26" s="420"/>
      <c r="BQ26" s="420"/>
      <c r="BR26" s="420"/>
      <c r="BS26" s="420"/>
      <c r="BT26" s="420"/>
      <c r="BU26" s="421"/>
      <c r="BV26" s="419">
        <v>30000</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
      <c r="A27" s="181"/>
      <c r="B27" s="398"/>
      <c r="C27" s="399"/>
      <c r="D27" s="400"/>
      <c r="E27" s="375" t="s">
        <v>181</v>
      </c>
      <c r="F27" s="376"/>
      <c r="G27" s="376"/>
      <c r="H27" s="376"/>
      <c r="I27" s="376"/>
      <c r="J27" s="376"/>
      <c r="K27" s="377"/>
      <c r="L27" s="372">
        <v>1</v>
      </c>
      <c r="M27" s="373"/>
      <c r="N27" s="373"/>
      <c r="O27" s="373"/>
      <c r="P27" s="374"/>
      <c r="Q27" s="372">
        <v>7500</v>
      </c>
      <c r="R27" s="373"/>
      <c r="S27" s="373"/>
      <c r="T27" s="373"/>
      <c r="U27" s="373"/>
      <c r="V27" s="374"/>
      <c r="W27" s="462"/>
      <c r="X27" s="399"/>
      <c r="Y27" s="400"/>
      <c r="Z27" s="375" t="s">
        <v>182</v>
      </c>
      <c r="AA27" s="376"/>
      <c r="AB27" s="376"/>
      <c r="AC27" s="376"/>
      <c r="AD27" s="376"/>
      <c r="AE27" s="376"/>
      <c r="AF27" s="376"/>
      <c r="AG27" s="377"/>
      <c r="AH27" s="372">
        <v>17</v>
      </c>
      <c r="AI27" s="373"/>
      <c r="AJ27" s="373"/>
      <c r="AK27" s="373"/>
      <c r="AL27" s="374"/>
      <c r="AM27" s="372">
        <v>63926</v>
      </c>
      <c r="AN27" s="373"/>
      <c r="AO27" s="373"/>
      <c r="AP27" s="373"/>
      <c r="AQ27" s="373"/>
      <c r="AR27" s="374"/>
      <c r="AS27" s="372">
        <v>3760</v>
      </c>
      <c r="AT27" s="373"/>
      <c r="AU27" s="373"/>
      <c r="AV27" s="373"/>
      <c r="AW27" s="373"/>
      <c r="AX27" s="432"/>
      <c r="AY27" s="456" t="s">
        <v>183</v>
      </c>
      <c r="AZ27" s="457"/>
      <c r="BA27" s="457"/>
      <c r="BB27" s="457"/>
      <c r="BC27" s="457"/>
      <c r="BD27" s="457"/>
      <c r="BE27" s="457"/>
      <c r="BF27" s="457"/>
      <c r="BG27" s="457"/>
      <c r="BH27" s="457"/>
      <c r="BI27" s="457"/>
      <c r="BJ27" s="457"/>
      <c r="BK27" s="457"/>
      <c r="BL27" s="457"/>
      <c r="BM27" s="458"/>
      <c r="BN27" s="453" t="s">
        <v>147</v>
      </c>
      <c r="BO27" s="454"/>
      <c r="BP27" s="454"/>
      <c r="BQ27" s="454"/>
      <c r="BR27" s="454"/>
      <c r="BS27" s="454"/>
      <c r="BT27" s="454"/>
      <c r="BU27" s="455"/>
      <c r="BV27" s="453" t="s">
        <v>147</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15">
      <c r="A28" s="181"/>
      <c r="B28" s="398"/>
      <c r="C28" s="399"/>
      <c r="D28" s="400"/>
      <c r="E28" s="375" t="s">
        <v>184</v>
      </c>
      <c r="F28" s="376"/>
      <c r="G28" s="376"/>
      <c r="H28" s="376"/>
      <c r="I28" s="376"/>
      <c r="J28" s="376"/>
      <c r="K28" s="377"/>
      <c r="L28" s="372">
        <v>1</v>
      </c>
      <c r="M28" s="373"/>
      <c r="N28" s="373"/>
      <c r="O28" s="373"/>
      <c r="P28" s="374"/>
      <c r="Q28" s="372">
        <v>6800</v>
      </c>
      <c r="R28" s="373"/>
      <c r="S28" s="373"/>
      <c r="T28" s="373"/>
      <c r="U28" s="373"/>
      <c r="V28" s="374"/>
      <c r="W28" s="462"/>
      <c r="X28" s="399"/>
      <c r="Y28" s="400"/>
      <c r="Z28" s="375" t="s">
        <v>185</v>
      </c>
      <c r="AA28" s="376"/>
      <c r="AB28" s="376"/>
      <c r="AC28" s="376"/>
      <c r="AD28" s="376"/>
      <c r="AE28" s="376"/>
      <c r="AF28" s="376"/>
      <c r="AG28" s="377"/>
      <c r="AH28" s="372" t="s">
        <v>147</v>
      </c>
      <c r="AI28" s="373"/>
      <c r="AJ28" s="373"/>
      <c r="AK28" s="373"/>
      <c r="AL28" s="374"/>
      <c r="AM28" s="372" t="s">
        <v>147</v>
      </c>
      <c r="AN28" s="373"/>
      <c r="AO28" s="373"/>
      <c r="AP28" s="373"/>
      <c r="AQ28" s="373"/>
      <c r="AR28" s="374"/>
      <c r="AS28" s="372" t="s">
        <v>147</v>
      </c>
      <c r="AT28" s="373"/>
      <c r="AU28" s="373"/>
      <c r="AV28" s="373"/>
      <c r="AW28" s="373"/>
      <c r="AX28" s="432"/>
      <c r="AY28" s="436" t="s">
        <v>186</v>
      </c>
      <c r="AZ28" s="437"/>
      <c r="BA28" s="437"/>
      <c r="BB28" s="438"/>
      <c r="BC28" s="445" t="s">
        <v>49</v>
      </c>
      <c r="BD28" s="446"/>
      <c r="BE28" s="446"/>
      <c r="BF28" s="446"/>
      <c r="BG28" s="446"/>
      <c r="BH28" s="446"/>
      <c r="BI28" s="446"/>
      <c r="BJ28" s="446"/>
      <c r="BK28" s="446"/>
      <c r="BL28" s="446"/>
      <c r="BM28" s="447"/>
      <c r="BN28" s="448">
        <v>19733968</v>
      </c>
      <c r="BO28" s="449"/>
      <c r="BP28" s="449"/>
      <c r="BQ28" s="449"/>
      <c r="BR28" s="449"/>
      <c r="BS28" s="449"/>
      <c r="BT28" s="449"/>
      <c r="BU28" s="450"/>
      <c r="BV28" s="448">
        <v>14869487</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15">
      <c r="A29" s="181"/>
      <c r="B29" s="398"/>
      <c r="C29" s="399"/>
      <c r="D29" s="400"/>
      <c r="E29" s="375" t="s">
        <v>187</v>
      </c>
      <c r="F29" s="376"/>
      <c r="G29" s="376"/>
      <c r="H29" s="376"/>
      <c r="I29" s="376"/>
      <c r="J29" s="376"/>
      <c r="K29" s="377"/>
      <c r="L29" s="372">
        <v>38</v>
      </c>
      <c r="M29" s="373"/>
      <c r="N29" s="373"/>
      <c r="O29" s="373"/>
      <c r="P29" s="374"/>
      <c r="Q29" s="372">
        <v>6100</v>
      </c>
      <c r="R29" s="373"/>
      <c r="S29" s="373"/>
      <c r="T29" s="373"/>
      <c r="U29" s="373"/>
      <c r="V29" s="374"/>
      <c r="W29" s="463"/>
      <c r="X29" s="464"/>
      <c r="Y29" s="465"/>
      <c r="Z29" s="375" t="s">
        <v>188</v>
      </c>
      <c r="AA29" s="376"/>
      <c r="AB29" s="376"/>
      <c r="AC29" s="376"/>
      <c r="AD29" s="376"/>
      <c r="AE29" s="376"/>
      <c r="AF29" s="376"/>
      <c r="AG29" s="377"/>
      <c r="AH29" s="372">
        <v>2733</v>
      </c>
      <c r="AI29" s="373"/>
      <c r="AJ29" s="373"/>
      <c r="AK29" s="373"/>
      <c r="AL29" s="374"/>
      <c r="AM29" s="372">
        <v>8491674</v>
      </c>
      <c r="AN29" s="373"/>
      <c r="AO29" s="373"/>
      <c r="AP29" s="373"/>
      <c r="AQ29" s="373"/>
      <c r="AR29" s="374"/>
      <c r="AS29" s="372">
        <v>3107</v>
      </c>
      <c r="AT29" s="373"/>
      <c r="AU29" s="373"/>
      <c r="AV29" s="373"/>
      <c r="AW29" s="373"/>
      <c r="AX29" s="432"/>
      <c r="AY29" s="439"/>
      <c r="AZ29" s="440"/>
      <c r="BA29" s="440"/>
      <c r="BB29" s="441"/>
      <c r="BC29" s="433" t="s">
        <v>189</v>
      </c>
      <c r="BD29" s="434"/>
      <c r="BE29" s="434"/>
      <c r="BF29" s="434"/>
      <c r="BG29" s="434"/>
      <c r="BH29" s="434"/>
      <c r="BI29" s="434"/>
      <c r="BJ29" s="434"/>
      <c r="BK29" s="434"/>
      <c r="BL29" s="434"/>
      <c r="BM29" s="435"/>
      <c r="BN29" s="419">
        <v>3741</v>
      </c>
      <c r="BO29" s="420"/>
      <c r="BP29" s="420"/>
      <c r="BQ29" s="420"/>
      <c r="BR29" s="420"/>
      <c r="BS29" s="420"/>
      <c r="BT29" s="420"/>
      <c r="BU29" s="421"/>
      <c r="BV29" s="419">
        <v>3741</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190</v>
      </c>
      <c r="X30" s="387"/>
      <c r="Y30" s="387"/>
      <c r="Z30" s="387"/>
      <c r="AA30" s="387"/>
      <c r="AB30" s="387"/>
      <c r="AC30" s="387"/>
      <c r="AD30" s="387"/>
      <c r="AE30" s="387"/>
      <c r="AF30" s="387"/>
      <c r="AG30" s="388"/>
      <c r="AH30" s="389">
        <v>97.5</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51</v>
      </c>
      <c r="BD30" s="393"/>
      <c r="BE30" s="393"/>
      <c r="BF30" s="393"/>
      <c r="BG30" s="393"/>
      <c r="BH30" s="393"/>
      <c r="BI30" s="393"/>
      <c r="BJ30" s="393"/>
      <c r="BK30" s="393"/>
      <c r="BL30" s="393"/>
      <c r="BM30" s="394"/>
      <c r="BN30" s="453">
        <v>15999336</v>
      </c>
      <c r="BO30" s="454"/>
      <c r="BP30" s="454"/>
      <c r="BQ30" s="454"/>
      <c r="BR30" s="454"/>
      <c r="BS30" s="454"/>
      <c r="BT30" s="454"/>
      <c r="BU30" s="455"/>
      <c r="BV30" s="453">
        <v>14305920</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8" t="s">
        <v>191</v>
      </c>
      <c r="D32" s="378"/>
      <c r="E32" s="378"/>
      <c r="F32" s="378"/>
      <c r="G32" s="378"/>
      <c r="H32" s="378"/>
      <c r="I32" s="378"/>
      <c r="J32" s="378"/>
      <c r="K32" s="378"/>
      <c r="L32" s="378"/>
      <c r="M32" s="378"/>
      <c r="N32" s="378"/>
      <c r="O32" s="378"/>
      <c r="P32" s="378"/>
      <c r="Q32" s="378"/>
      <c r="R32" s="378"/>
      <c r="S32" s="378"/>
      <c r="U32" s="379" t="s">
        <v>192</v>
      </c>
      <c r="V32" s="379"/>
      <c r="W32" s="379"/>
      <c r="X32" s="379"/>
      <c r="Y32" s="379"/>
      <c r="Z32" s="379"/>
      <c r="AA32" s="379"/>
      <c r="AB32" s="379"/>
      <c r="AC32" s="379"/>
      <c r="AD32" s="379"/>
      <c r="AE32" s="379"/>
      <c r="AF32" s="379"/>
      <c r="AG32" s="379"/>
      <c r="AH32" s="379"/>
      <c r="AI32" s="379"/>
      <c r="AJ32" s="379"/>
      <c r="AK32" s="379"/>
      <c r="AM32" s="379" t="s">
        <v>193</v>
      </c>
      <c r="AN32" s="379"/>
      <c r="AO32" s="379"/>
      <c r="AP32" s="379"/>
      <c r="AQ32" s="379"/>
      <c r="AR32" s="379"/>
      <c r="AS32" s="379"/>
      <c r="AT32" s="379"/>
      <c r="AU32" s="379"/>
      <c r="AV32" s="379"/>
      <c r="AW32" s="379"/>
      <c r="AX32" s="379"/>
      <c r="AY32" s="379"/>
      <c r="AZ32" s="379"/>
      <c r="BA32" s="379"/>
      <c r="BB32" s="379"/>
      <c r="BC32" s="379"/>
      <c r="BE32" s="379" t="s">
        <v>194</v>
      </c>
      <c r="BF32" s="379"/>
      <c r="BG32" s="379"/>
      <c r="BH32" s="379"/>
      <c r="BI32" s="379"/>
      <c r="BJ32" s="379"/>
      <c r="BK32" s="379"/>
      <c r="BL32" s="379"/>
      <c r="BM32" s="379"/>
      <c r="BN32" s="379"/>
      <c r="BO32" s="379"/>
      <c r="BP32" s="379"/>
      <c r="BQ32" s="379"/>
      <c r="BR32" s="379"/>
      <c r="BS32" s="379"/>
      <c r="BT32" s="379"/>
      <c r="BU32" s="379"/>
      <c r="BW32" s="379" t="s">
        <v>195</v>
      </c>
      <c r="BX32" s="379"/>
      <c r="BY32" s="379"/>
      <c r="BZ32" s="379"/>
      <c r="CA32" s="379"/>
      <c r="CB32" s="379"/>
      <c r="CC32" s="379"/>
      <c r="CD32" s="379"/>
      <c r="CE32" s="379"/>
      <c r="CF32" s="379"/>
      <c r="CG32" s="379"/>
      <c r="CH32" s="379"/>
      <c r="CI32" s="379"/>
      <c r="CJ32" s="379"/>
      <c r="CK32" s="379"/>
      <c r="CL32" s="379"/>
      <c r="CM32" s="379"/>
      <c r="CO32" s="379" t="s">
        <v>196</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15">
      <c r="A33" s="181"/>
      <c r="B33" s="205"/>
      <c r="C33" s="371" t="s">
        <v>197</v>
      </c>
      <c r="D33" s="371"/>
      <c r="E33" s="370" t="s">
        <v>198</v>
      </c>
      <c r="F33" s="370"/>
      <c r="G33" s="370"/>
      <c r="H33" s="370"/>
      <c r="I33" s="370"/>
      <c r="J33" s="370"/>
      <c r="K33" s="370"/>
      <c r="L33" s="370"/>
      <c r="M33" s="370"/>
      <c r="N33" s="370"/>
      <c r="O33" s="370"/>
      <c r="P33" s="370"/>
      <c r="Q33" s="370"/>
      <c r="R33" s="370"/>
      <c r="S33" s="370"/>
      <c r="T33" s="206"/>
      <c r="U33" s="371" t="s">
        <v>197</v>
      </c>
      <c r="V33" s="371"/>
      <c r="W33" s="370" t="s">
        <v>198</v>
      </c>
      <c r="X33" s="370"/>
      <c r="Y33" s="370"/>
      <c r="Z33" s="370"/>
      <c r="AA33" s="370"/>
      <c r="AB33" s="370"/>
      <c r="AC33" s="370"/>
      <c r="AD33" s="370"/>
      <c r="AE33" s="370"/>
      <c r="AF33" s="370"/>
      <c r="AG33" s="370"/>
      <c r="AH33" s="370"/>
      <c r="AI33" s="370"/>
      <c r="AJ33" s="370"/>
      <c r="AK33" s="370"/>
      <c r="AL33" s="206"/>
      <c r="AM33" s="371" t="s">
        <v>197</v>
      </c>
      <c r="AN33" s="371"/>
      <c r="AO33" s="370" t="s">
        <v>198</v>
      </c>
      <c r="AP33" s="370"/>
      <c r="AQ33" s="370"/>
      <c r="AR33" s="370"/>
      <c r="AS33" s="370"/>
      <c r="AT33" s="370"/>
      <c r="AU33" s="370"/>
      <c r="AV33" s="370"/>
      <c r="AW33" s="370"/>
      <c r="AX33" s="370"/>
      <c r="AY33" s="370"/>
      <c r="AZ33" s="370"/>
      <c r="BA33" s="370"/>
      <c r="BB33" s="370"/>
      <c r="BC33" s="370"/>
      <c r="BD33" s="207"/>
      <c r="BE33" s="370" t="s">
        <v>199</v>
      </c>
      <c r="BF33" s="370"/>
      <c r="BG33" s="370" t="s">
        <v>200</v>
      </c>
      <c r="BH33" s="370"/>
      <c r="BI33" s="370"/>
      <c r="BJ33" s="370"/>
      <c r="BK33" s="370"/>
      <c r="BL33" s="370"/>
      <c r="BM33" s="370"/>
      <c r="BN33" s="370"/>
      <c r="BO33" s="370"/>
      <c r="BP33" s="370"/>
      <c r="BQ33" s="370"/>
      <c r="BR33" s="370"/>
      <c r="BS33" s="370"/>
      <c r="BT33" s="370"/>
      <c r="BU33" s="370"/>
      <c r="BV33" s="207"/>
      <c r="BW33" s="371" t="s">
        <v>199</v>
      </c>
      <c r="BX33" s="371"/>
      <c r="BY33" s="370" t="s">
        <v>201</v>
      </c>
      <c r="BZ33" s="370"/>
      <c r="CA33" s="370"/>
      <c r="CB33" s="370"/>
      <c r="CC33" s="370"/>
      <c r="CD33" s="370"/>
      <c r="CE33" s="370"/>
      <c r="CF33" s="370"/>
      <c r="CG33" s="370"/>
      <c r="CH33" s="370"/>
      <c r="CI33" s="370"/>
      <c r="CJ33" s="370"/>
      <c r="CK33" s="370"/>
      <c r="CL33" s="370"/>
      <c r="CM33" s="370"/>
      <c r="CN33" s="206"/>
      <c r="CO33" s="371" t="s">
        <v>197</v>
      </c>
      <c r="CP33" s="371"/>
      <c r="CQ33" s="370" t="s">
        <v>202</v>
      </c>
      <c r="CR33" s="370"/>
      <c r="CS33" s="370"/>
      <c r="CT33" s="370"/>
      <c r="CU33" s="370"/>
      <c r="CV33" s="370"/>
      <c r="CW33" s="370"/>
      <c r="CX33" s="370"/>
      <c r="CY33" s="370"/>
      <c r="CZ33" s="370"/>
      <c r="DA33" s="370"/>
      <c r="DB33" s="370"/>
      <c r="DC33" s="370"/>
      <c r="DD33" s="370"/>
      <c r="DE33" s="370"/>
      <c r="DF33" s="206"/>
      <c r="DG33" s="369" t="s">
        <v>203</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5</v>
      </c>
      <c r="V34" s="367"/>
      <c r="W34" s="368" t="str">
        <f>IF('各会計、関係団体の財政状況及び健全化判断比率'!B28="","",'各会計、関係団体の財政状況及び健全化判断比率'!B28)</f>
        <v>国民健康保険事業特別会計</v>
      </c>
      <c r="X34" s="368"/>
      <c r="Y34" s="368"/>
      <c r="Z34" s="368"/>
      <c r="AA34" s="368"/>
      <c r="AB34" s="368"/>
      <c r="AC34" s="368"/>
      <c r="AD34" s="368"/>
      <c r="AE34" s="368"/>
      <c r="AF34" s="368"/>
      <c r="AG34" s="368"/>
      <c r="AH34" s="368"/>
      <c r="AI34" s="368"/>
      <c r="AJ34" s="368"/>
      <c r="AK34" s="368"/>
      <c r="AL34" s="181"/>
      <c r="AM34" s="367">
        <f>IF(AO34="","",MAX(C34:D43,U34:V43)+1)</f>
        <v>10</v>
      </c>
      <c r="AN34" s="367"/>
      <c r="AO34" s="368" t="str">
        <f>IF('各会計、関係団体の財政状況及び健全化判断比率'!B33="","",'各会計、関係団体の財政状況及び健全化判断比率'!B33)</f>
        <v>下水道事業会計</v>
      </c>
      <c r="AP34" s="368"/>
      <c r="AQ34" s="368"/>
      <c r="AR34" s="368"/>
      <c r="AS34" s="368"/>
      <c r="AT34" s="368"/>
      <c r="AU34" s="368"/>
      <c r="AV34" s="368"/>
      <c r="AW34" s="368"/>
      <c r="AX34" s="368"/>
      <c r="AY34" s="368"/>
      <c r="AZ34" s="368"/>
      <c r="BA34" s="368"/>
      <c r="BB34" s="368"/>
      <c r="BC34" s="368"/>
      <c r="BD34" s="181"/>
      <c r="BE34" s="367" t="str">
        <f>IF(BG34="","",MAX(C34:D43,U34:V43,AM34:AN43)+1)</f>
        <v/>
      </c>
      <c r="BF34" s="367"/>
      <c r="BG34" s="368"/>
      <c r="BH34" s="368"/>
      <c r="BI34" s="368"/>
      <c r="BJ34" s="368"/>
      <c r="BK34" s="368"/>
      <c r="BL34" s="368"/>
      <c r="BM34" s="368"/>
      <c r="BN34" s="368"/>
      <c r="BO34" s="368"/>
      <c r="BP34" s="368"/>
      <c r="BQ34" s="368"/>
      <c r="BR34" s="368"/>
      <c r="BS34" s="368"/>
      <c r="BT34" s="368"/>
      <c r="BU34" s="368"/>
      <c r="BV34" s="181"/>
      <c r="BW34" s="367">
        <f>IF(BY34="","",MAX(C34:D43,U34:V43,AM34:AN43,BE34:BF43)+1)</f>
        <v>11</v>
      </c>
      <c r="BX34" s="367"/>
      <c r="BY34" s="368" t="str">
        <f>IF('各会計、関係団体の財政状況及び健全化判断比率'!B68="","",'各会計、関係団体の財政状況及び健全化判断比率'!B68)</f>
        <v>南多摩斎場組合</v>
      </c>
      <c r="BZ34" s="368"/>
      <c r="CA34" s="368"/>
      <c r="CB34" s="368"/>
      <c r="CC34" s="368"/>
      <c r="CD34" s="368"/>
      <c r="CE34" s="368"/>
      <c r="CF34" s="368"/>
      <c r="CG34" s="368"/>
      <c r="CH34" s="368"/>
      <c r="CI34" s="368"/>
      <c r="CJ34" s="368"/>
      <c r="CK34" s="368"/>
      <c r="CL34" s="368"/>
      <c r="CM34" s="368"/>
      <c r="CN34" s="181"/>
      <c r="CO34" s="367">
        <f>IF(CQ34="","",MAX(C34:D43,U34:V43,AM34:AN43,BE34:BF43,BW34:BX43)+1)</f>
        <v>20</v>
      </c>
      <c r="CP34" s="367"/>
      <c r="CQ34" s="368" t="str">
        <f>IF('各会計、関係団体の財政状況及び健全化判断比率'!BS7="","",'各会計、関係団体の財政状況及び健全化判断比率'!BS7)</f>
        <v>八王子市学園都市文化ふれあい財団</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f>IF(E35="","",C34+1)</f>
        <v>2</v>
      </c>
      <c r="D35" s="367"/>
      <c r="E35" s="368" t="str">
        <f>IF('各会計、関係団体の財政状況及び健全化判断比率'!B8="","",'各会計、関係団体の財政状況及び健全化判断比率'!B8)</f>
        <v>母子・父子福祉資金特別会計</v>
      </c>
      <c r="F35" s="368"/>
      <c r="G35" s="368"/>
      <c r="H35" s="368"/>
      <c r="I35" s="368"/>
      <c r="J35" s="368"/>
      <c r="K35" s="368"/>
      <c r="L35" s="368"/>
      <c r="M35" s="368"/>
      <c r="N35" s="368"/>
      <c r="O35" s="368"/>
      <c r="P35" s="368"/>
      <c r="Q35" s="368"/>
      <c r="R35" s="368"/>
      <c r="S35" s="368"/>
      <c r="T35" s="181"/>
      <c r="U35" s="367">
        <f>IF(W35="","",U34+1)</f>
        <v>6</v>
      </c>
      <c r="V35" s="367"/>
      <c r="W35" s="368" t="str">
        <f>IF('各会計、関係団体の財政状況及び健全化判断比率'!B29="","",'各会計、関係団体の財政状況及び健全化判断比率'!B29)</f>
        <v>介護保険特別会計</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12</v>
      </c>
      <c r="BX35" s="367"/>
      <c r="BY35" s="368" t="str">
        <f>IF('各会計、関係団体の財政状況及び健全化判断比率'!B69="","",'各会計、関係団体の財政状況及び健全化判断比率'!B69)</f>
        <v>東京たま広域資源循環組合</v>
      </c>
      <c r="BZ35" s="368"/>
      <c r="CA35" s="368"/>
      <c r="CB35" s="368"/>
      <c r="CC35" s="368"/>
      <c r="CD35" s="368"/>
      <c r="CE35" s="368"/>
      <c r="CF35" s="368"/>
      <c r="CG35" s="368"/>
      <c r="CH35" s="368"/>
      <c r="CI35" s="368"/>
      <c r="CJ35" s="368"/>
      <c r="CK35" s="368"/>
      <c r="CL35" s="368"/>
      <c r="CM35" s="368"/>
      <c r="CN35" s="181"/>
      <c r="CO35" s="367">
        <f t="shared" ref="CO35:CO43" si="3">IF(CQ35="","",CO34+1)</f>
        <v>21</v>
      </c>
      <c r="CP35" s="367"/>
      <c r="CQ35" s="368" t="str">
        <f>IF('各会計、関係団体の財政状況及び健全化判断比率'!BS8="","",'各会計、関係団体の財政状況及び健全化判断比率'!BS8)</f>
        <v>八王子市まちづくり公社</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f>IF(E36="","",C35+1)</f>
        <v>3</v>
      </c>
      <c r="D36" s="367"/>
      <c r="E36" s="368" t="str">
        <f>IF('各会計、関係団体の財政状況及び健全化判断比率'!B9="","",'各会計、関係団体の財政状況及び健全化判断比率'!B9)</f>
        <v>土地取得事業特別会計</v>
      </c>
      <c r="F36" s="368"/>
      <c r="G36" s="368"/>
      <c r="H36" s="368"/>
      <c r="I36" s="368"/>
      <c r="J36" s="368"/>
      <c r="K36" s="368"/>
      <c r="L36" s="368"/>
      <c r="M36" s="368"/>
      <c r="N36" s="368"/>
      <c r="O36" s="368"/>
      <c r="P36" s="368"/>
      <c r="Q36" s="368"/>
      <c r="R36" s="368"/>
      <c r="S36" s="368"/>
      <c r="T36" s="181"/>
      <c r="U36" s="367">
        <f t="shared" ref="U36:U43" si="4">IF(W36="","",U35+1)</f>
        <v>7</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13</v>
      </c>
      <c r="BX36" s="367"/>
      <c r="BY36" s="368" t="str">
        <f>IF('各会計、関係団体の財政状況及び健全化判断比率'!B70="","",'各会計、関係団体の財政状況及び健全化判断比率'!B70)</f>
        <v>東京市町村総合事務組合（一般会計）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f>IF(E37="","",C36+1)</f>
        <v>4</v>
      </c>
      <c r="D37" s="367"/>
      <c r="E37" s="368" t="str">
        <f>IF('各会計、関係団体の財政状況及び健全化判断比率'!B10="","",'各会計、関係団体の財政状況及び健全化判断比率'!B10)</f>
        <v>借入金管理特別会計</v>
      </c>
      <c r="F37" s="368"/>
      <c r="G37" s="368"/>
      <c r="H37" s="368"/>
      <c r="I37" s="368"/>
      <c r="J37" s="368"/>
      <c r="K37" s="368"/>
      <c r="L37" s="368"/>
      <c r="M37" s="368"/>
      <c r="N37" s="368"/>
      <c r="O37" s="368"/>
      <c r="P37" s="368"/>
      <c r="Q37" s="368"/>
      <c r="R37" s="368"/>
      <c r="S37" s="368"/>
      <c r="T37" s="181"/>
      <c r="U37" s="367">
        <f t="shared" si="4"/>
        <v>8</v>
      </c>
      <c r="V37" s="367"/>
      <c r="W37" s="368" t="str">
        <f>IF('各会計、関係団体の財政状況及び健全化判断比率'!B31="","",'各会計、関係団体の財政状況及び健全化判断比率'!B31)</f>
        <v>駐車場事業特別会計</v>
      </c>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14</v>
      </c>
      <c r="BX37" s="367"/>
      <c r="BY37" s="368" t="str">
        <f>IF('各会計、関係団体の財政状況及び健全化判断比率'!B71="","",'各会計、関係団体の財政状況及び健全化判断比率'!B71)</f>
        <v>東京市町村総合事務組合（交通災害共済事業特別会計）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f t="shared" si="4"/>
        <v>9</v>
      </c>
      <c r="V38" s="367"/>
      <c r="W38" s="368" t="str">
        <f>IF('各会計、関係団体の財政状況及び健全化判断比率'!B32="","",'各会計、関係団体の財政状況及び健全化判断比率'!B32)</f>
        <v>給与及び公共料金特別会計</v>
      </c>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15</v>
      </c>
      <c r="BX38" s="367"/>
      <c r="BY38" s="368" t="str">
        <f>IF('各会計、関係団体の財政状況及び健全化判断比率'!B72="","",'各会計、関係団体の財政状況及び健全化判断比率'!B72)</f>
        <v>多摩ニュータウン環境組合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16</v>
      </c>
      <c r="BX39" s="367"/>
      <c r="BY39" s="368" t="str">
        <f>IF('各会計、関係団体の財政状況及び健全化判断比率'!B73="","",'各会計、関係団体の財政状況及び健全化判断比率'!B73)</f>
        <v>東京都十一市競輪事業組合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17</v>
      </c>
      <c r="BX40" s="367"/>
      <c r="BY40" s="368" t="str">
        <f>IF('各会計、関係団体の財政状況及び健全化判断比率'!B74="","",'各会計、関係団体の財政状況及び健全化判断比率'!B74)</f>
        <v>東京都六市競艇事業組合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18</v>
      </c>
      <c r="BX41" s="367"/>
      <c r="BY41" s="368" t="str">
        <f>IF('各会計、関係団体の財政状況及び健全化判断比率'!B75="","",'各会計、関係団体の財政状況及び健全化判断比率'!B75)</f>
        <v>東京都後期高齢者医療広域連合（一般会計）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19</v>
      </c>
      <c r="BX42" s="367"/>
      <c r="BY42" s="368" t="str">
        <f>IF('各会計、関係団体の財政状況及び健全化判断比率'!B76="","",'各会計、関係団体の財政状況及び健全化判断比率'!B76)</f>
        <v>東京都後期高齢者医療広域連合（後期高齢者医療特別会計）</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204</v>
      </c>
      <c r="E46" s="364" t="s">
        <v>205</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206</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207</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208</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209</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210</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211</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212</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6sRxeQxNAEQf9bO0R+rZ1cZIoxNFTnfiPTsa/cZf1RypUC9uw7rq8pjLFRyog4jeBOhK8vheZVRE+oFGciqWJQ==" saltValue="JJ1Oxhdsyy7xThnrog7F1A=="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569</v>
      </c>
      <c r="G33" s="29" t="s">
        <v>570</v>
      </c>
      <c r="H33" s="29" t="s">
        <v>571</v>
      </c>
      <c r="I33" s="29" t="s">
        <v>572</v>
      </c>
      <c r="J33" s="30" t="s">
        <v>573</v>
      </c>
      <c r="K33" s="22"/>
      <c r="L33" s="22"/>
      <c r="M33" s="22"/>
      <c r="N33" s="22"/>
      <c r="O33" s="22"/>
      <c r="P33" s="22"/>
    </row>
    <row r="34" spans="1:16" ht="39" customHeight="1" x14ac:dyDescent="0.15">
      <c r="A34" s="22"/>
      <c r="B34" s="31"/>
      <c r="C34" s="1151" t="s">
        <v>575</v>
      </c>
      <c r="D34" s="1151"/>
      <c r="E34" s="1152"/>
      <c r="F34" s="32">
        <v>3.46</v>
      </c>
      <c r="G34" s="33">
        <v>1.49</v>
      </c>
      <c r="H34" s="33">
        <v>5.58</v>
      </c>
      <c r="I34" s="33">
        <v>6.52</v>
      </c>
      <c r="J34" s="34">
        <v>5.31</v>
      </c>
      <c r="K34" s="22"/>
      <c r="L34" s="22"/>
      <c r="M34" s="22"/>
      <c r="N34" s="22"/>
      <c r="O34" s="22"/>
      <c r="P34" s="22"/>
    </row>
    <row r="35" spans="1:16" ht="39" customHeight="1" x14ac:dyDescent="0.15">
      <c r="A35" s="22"/>
      <c r="B35" s="35"/>
      <c r="C35" s="1145" t="s">
        <v>576</v>
      </c>
      <c r="D35" s="1146"/>
      <c r="E35" s="1147"/>
      <c r="F35" s="36" t="s">
        <v>528</v>
      </c>
      <c r="G35" s="37" t="s">
        <v>528</v>
      </c>
      <c r="H35" s="37">
        <v>0.61</v>
      </c>
      <c r="I35" s="37">
        <v>1.4</v>
      </c>
      <c r="J35" s="38">
        <v>2.11</v>
      </c>
      <c r="K35" s="22"/>
      <c r="L35" s="22"/>
      <c r="M35" s="22"/>
      <c r="N35" s="22"/>
      <c r="O35" s="22"/>
      <c r="P35" s="22"/>
    </row>
    <row r="36" spans="1:16" ht="39" customHeight="1" x14ac:dyDescent="0.15">
      <c r="A36" s="22"/>
      <c r="B36" s="35"/>
      <c r="C36" s="1145" t="s">
        <v>577</v>
      </c>
      <c r="D36" s="1146"/>
      <c r="E36" s="1147"/>
      <c r="F36" s="36">
        <v>0.36</v>
      </c>
      <c r="G36" s="37">
        <v>0.44</v>
      </c>
      <c r="H36" s="37">
        <v>0.59</v>
      </c>
      <c r="I36" s="37">
        <v>1.44</v>
      </c>
      <c r="J36" s="38">
        <v>1.23</v>
      </c>
      <c r="K36" s="22"/>
      <c r="L36" s="22"/>
      <c r="M36" s="22"/>
      <c r="N36" s="22"/>
      <c r="O36" s="22"/>
      <c r="P36" s="22"/>
    </row>
    <row r="37" spans="1:16" ht="39" customHeight="1" x14ac:dyDescent="0.15">
      <c r="A37" s="22"/>
      <c r="B37" s="35"/>
      <c r="C37" s="1145" t="s">
        <v>578</v>
      </c>
      <c r="D37" s="1146"/>
      <c r="E37" s="1147"/>
      <c r="F37" s="36">
        <v>0.52</v>
      </c>
      <c r="G37" s="37">
        <v>0.53</v>
      </c>
      <c r="H37" s="37">
        <v>0.64</v>
      </c>
      <c r="I37" s="37">
        <v>0.77</v>
      </c>
      <c r="J37" s="38">
        <v>0.42</v>
      </c>
      <c r="K37" s="22"/>
      <c r="L37" s="22"/>
      <c r="M37" s="22"/>
      <c r="N37" s="22"/>
      <c r="O37" s="22"/>
      <c r="P37" s="22"/>
    </row>
    <row r="38" spans="1:16" ht="39" customHeight="1" x14ac:dyDescent="0.15">
      <c r="A38" s="22"/>
      <c r="B38" s="35"/>
      <c r="C38" s="1145" t="s">
        <v>579</v>
      </c>
      <c r="D38" s="1146"/>
      <c r="E38" s="1147"/>
      <c r="F38" s="36">
        <v>0.03</v>
      </c>
      <c r="G38" s="37">
        <v>0.08</v>
      </c>
      <c r="H38" s="37">
        <v>0.09</v>
      </c>
      <c r="I38" s="37">
        <v>0.05</v>
      </c>
      <c r="J38" s="38">
        <v>0.05</v>
      </c>
      <c r="K38" s="22"/>
      <c r="L38" s="22"/>
      <c r="M38" s="22"/>
      <c r="N38" s="22"/>
      <c r="O38" s="22"/>
      <c r="P38" s="22"/>
    </row>
    <row r="39" spans="1:16" ht="39" customHeight="1" x14ac:dyDescent="0.15">
      <c r="A39" s="22"/>
      <c r="B39" s="35"/>
      <c r="C39" s="1145" t="s">
        <v>580</v>
      </c>
      <c r="D39" s="1146"/>
      <c r="E39" s="1147"/>
      <c r="F39" s="36">
        <v>0</v>
      </c>
      <c r="G39" s="37">
        <v>0</v>
      </c>
      <c r="H39" s="37">
        <v>0</v>
      </c>
      <c r="I39" s="37">
        <v>0</v>
      </c>
      <c r="J39" s="38">
        <v>0</v>
      </c>
      <c r="K39" s="22"/>
      <c r="L39" s="22"/>
      <c r="M39" s="22"/>
      <c r="N39" s="22"/>
      <c r="O39" s="22"/>
      <c r="P39" s="22"/>
    </row>
    <row r="40" spans="1:16" ht="39" customHeight="1" x14ac:dyDescent="0.15">
      <c r="A40" s="22"/>
      <c r="B40" s="35"/>
      <c r="C40" s="1145" t="s">
        <v>581</v>
      </c>
      <c r="D40" s="1146"/>
      <c r="E40" s="1147"/>
      <c r="F40" s="36">
        <v>0</v>
      </c>
      <c r="G40" s="37">
        <v>0</v>
      </c>
      <c r="H40" s="37">
        <v>0</v>
      </c>
      <c r="I40" s="37">
        <v>0</v>
      </c>
      <c r="J40" s="38">
        <v>0</v>
      </c>
      <c r="K40" s="22"/>
      <c r="L40" s="22"/>
      <c r="M40" s="22"/>
      <c r="N40" s="22"/>
      <c r="O40" s="22"/>
      <c r="P40" s="22"/>
    </row>
    <row r="41" spans="1:16" ht="39" customHeight="1" x14ac:dyDescent="0.15">
      <c r="A41" s="22"/>
      <c r="B41" s="35"/>
      <c r="C41" s="1145" t="s">
        <v>582</v>
      </c>
      <c r="D41" s="1146"/>
      <c r="E41" s="1147"/>
      <c r="F41" s="36">
        <v>0</v>
      </c>
      <c r="G41" s="37">
        <v>0</v>
      </c>
      <c r="H41" s="37">
        <v>0</v>
      </c>
      <c r="I41" s="37">
        <v>0</v>
      </c>
      <c r="J41" s="38">
        <v>0</v>
      </c>
      <c r="K41" s="22"/>
      <c r="L41" s="22"/>
      <c r="M41" s="22"/>
      <c r="N41" s="22"/>
      <c r="O41" s="22"/>
      <c r="P41" s="22"/>
    </row>
    <row r="42" spans="1:16" ht="39" customHeight="1" x14ac:dyDescent="0.15">
      <c r="A42" s="22"/>
      <c r="B42" s="39"/>
      <c r="C42" s="1145" t="s">
        <v>583</v>
      </c>
      <c r="D42" s="1146"/>
      <c r="E42" s="1147"/>
      <c r="F42" s="36" t="s">
        <v>528</v>
      </c>
      <c r="G42" s="37" t="s">
        <v>528</v>
      </c>
      <c r="H42" s="37" t="s">
        <v>528</v>
      </c>
      <c r="I42" s="37" t="s">
        <v>528</v>
      </c>
      <c r="J42" s="38" t="s">
        <v>528</v>
      </c>
      <c r="K42" s="22"/>
      <c r="L42" s="22"/>
      <c r="M42" s="22"/>
      <c r="N42" s="22"/>
      <c r="O42" s="22"/>
      <c r="P42" s="22"/>
    </row>
    <row r="43" spans="1:16" ht="39" customHeight="1" thickBot="1" x14ac:dyDescent="0.2">
      <c r="A43" s="22"/>
      <c r="B43" s="40"/>
      <c r="C43" s="1148" t="s">
        <v>584</v>
      </c>
      <c r="D43" s="1149"/>
      <c r="E43" s="1150"/>
      <c r="F43" s="41">
        <v>0.14000000000000001</v>
      </c>
      <c r="G43" s="42">
        <v>0.43</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ZigHRT8V6IeYktKhDKE99U/UtCQiLG0YVKK8gO9JhDApZTO/75DcD+5v1SCxeMyaLWAfg6raGVf0EZAh3EiZMw==" saltValue="xsdCJIgi1zdP2M1EOiMGd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569</v>
      </c>
      <c r="L44" s="56" t="s">
        <v>570</v>
      </c>
      <c r="M44" s="56" t="s">
        <v>571</v>
      </c>
      <c r="N44" s="56" t="s">
        <v>572</v>
      </c>
      <c r="O44" s="57" t="s">
        <v>573</v>
      </c>
      <c r="P44" s="48"/>
      <c r="Q44" s="48"/>
      <c r="R44" s="48"/>
      <c r="S44" s="48"/>
      <c r="T44" s="48"/>
      <c r="U44" s="48"/>
    </row>
    <row r="45" spans="1:21" ht="30.75" customHeight="1" x14ac:dyDescent="0.15">
      <c r="A45" s="48"/>
      <c r="B45" s="1176" t="s">
        <v>10</v>
      </c>
      <c r="C45" s="1177"/>
      <c r="D45" s="58"/>
      <c r="E45" s="1182" t="s">
        <v>11</v>
      </c>
      <c r="F45" s="1182"/>
      <c r="G45" s="1182"/>
      <c r="H45" s="1182"/>
      <c r="I45" s="1182"/>
      <c r="J45" s="1183"/>
      <c r="K45" s="59">
        <v>12438</v>
      </c>
      <c r="L45" s="60">
        <v>12018</v>
      </c>
      <c r="M45" s="60">
        <v>11650</v>
      </c>
      <c r="N45" s="60">
        <v>12232</v>
      </c>
      <c r="O45" s="61">
        <v>12600</v>
      </c>
      <c r="P45" s="48"/>
      <c r="Q45" s="48"/>
      <c r="R45" s="48"/>
      <c r="S45" s="48"/>
      <c r="T45" s="48"/>
      <c r="U45" s="48"/>
    </row>
    <row r="46" spans="1:21" ht="30.75" customHeight="1" x14ac:dyDescent="0.15">
      <c r="A46" s="48"/>
      <c r="B46" s="1178"/>
      <c r="C46" s="1179"/>
      <c r="D46" s="62"/>
      <c r="E46" s="1155" t="s">
        <v>12</v>
      </c>
      <c r="F46" s="1155"/>
      <c r="G46" s="1155"/>
      <c r="H46" s="1155"/>
      <c r="I46" s="1155"/>
      <c r="J46" s="1156"/>
      <c r="K46" s="63" t="s">
        <v>528</v>
      </c>
      <c r="L46" s="64" t="s">
        <v>528</v>
      </c>
      <c r="M46" s="64" t="s">
        <v>528</v>
      </c>
      <c r="N46" s="64" t="s">
        <v>528</v>
      </c>
      <c r="O46" s="65" t="s">
        <v>528</v>
      </c>
      <c r="P46" s="48"/>
      <c r="Q46" s="48"/>
      <c r="R46" s="48"/>
      <c r="S46" s="48"/>
      <c r="T46" s="48"/>
      <c r="U46" s="48"/>
    </row>
    <row r="47" spans="1:21" ht="30.75" customHeight="1" x14ac:dyDescent="0.15">
      <c r="A47" s="48"/>
      <c r="B47" s="1178"/>
      <c r="C47" s="1179"/>
      <c r="D47" s="62"/>
      <c r="E47" s="1155" t="s">
        <v>13</v>
      </c>
      <c r="F47" s="1155"/>
      <c r="G47" s="1155"/>
      <c r="H47" s="1155"/>
      <c r="I47" s="1155"/>
      <c r="J47" s="1156"/>
      <c r="K47" s="63" t="s">
        <v>528</v>
      </c>
      <c r="L47" s="64" t="s">
        <v>528</v>
      </c>
      <c r="M47" s="64" t="s">
        <v>528</v>
      </c>
      <c r="N47" s="64" t="s">
        <v>528</v>
      </c>
      <c r="O47" s="65" t="s">
        <v>528</v>
      </c>
      <c r="P47" s="48"/>
      <c r="Q47" s="48"/>
      <c r="R47" s="48"/>
      <c r="S47" s="48"/>
      <c r="T47" s="48"/>
      <c r="U47" s="48"/>
    </row>
    <row r="48" spans="1:21" ht="30.75" customHeight="1" x14ac:dyDescent="0.15">
      <c r="A48" s="48"/>
      <c r="B48" s="1178"/>
      <c r="C48" s="1179"/>
      <c r="D48" s="62"/>
      <c r="E48" s="1155" t="s">
        <v>14</v>
      </c>
      <c r="F48" s="1155"/>
      <c r="G48" s="1155"/>
      <c r="H48" s="1155"/>
      <c r="I48" s="1155"/>
      <c r="J48" s="1156"/>
      <c r="K48" s="63">
        <v>3442</v>
      </c>
      <c r="L48" s="64">
        <v>3744</v>
      </c>
      <c r="M48" s="64">
        <v>465</v>
      </c>
      <c r="N48" s="64">
        <v>595</v>
      </c>
      <c r="O48" s="65">
        <v>646</v>
      </c>
      <c r="P48" s="48"/>
      <c r="Q48" s="48"/>
      <c r="R48" s="48"/>
      <c r="S48" s="48"/>
      <c r="T48" s="48"/>
      <c r="U48" s="48"/>
    </row>
    <row r="49" spans="1:21" ht="30.75" customHeight="1" x14ac:dyDescent="0.15">
      <c r="A49" s="48"/>
      <c r="B49" s="1178"/>
      <c r="C49" s="1179"/>
      <c r="D49" s="62"/>
      <c r="E49" s="1155" t="s">
        <v>15</v>
      </c>
      <c r="F49" s="1155"/>
      <c r="G49" s="1155"/>
      <c r="H49" s="1155"/>
      <c r="I49" s="1155"/>
      <c r="J49" s="1156"/>
      <c r="K49" s="63">
        <v>210</v>
      </c>
      <c r="L49" s="64">
        <v>184</v>
      </c>
      <c r="M49" s="64">
        <v>75</v>
      </c>
      <c r="N49" s="64">
        <v>5</v>
      </c>
      <c r="O49" s="65">
        <v>4</v>
      </c>
      <c r="P49" s="48"/>
      <c r="Q49" s="48"/>
      <c r="R49" s="48"/>
      <c r="S49" s="48"/>
      <c r="T49" s="48"/>
      <c r="U49" s="48"/>
    </row>
    <row r="50" spans="1:21" ht="30.75" customHeight="1" x14ac:dyDescent="0.15">
      <c r="A50" s="48"/>
      <c r="B50" s="1178"/>
      <c r="C50" s="1179"/>
      <c r="D50" s="62"/>
      <c r="E50" s="1155" t="s">
        <v>16</v>
      </c>
      <c r="F50" s="1155"/>
      <c r="G50" s="1155"/>
      <c r="H50" s="1155"/>
      <c r="I50" s="1155"/>
      <c r="J50" s="1156"/>
      <c r="K50" s="63">
        <v>1187</v>
      </c>
      <c r="L50" s="64">
        <v>1091</v>
      </c>
      <c r="M50" s="64">
        <v>886</v>
      </c>
      <c r="N50" s="64">
        <v>888</v>
      </c>
      <c r="O50" s="65">
        <v>750</v>
      </c>
      <c r="P50" s="48"/>
      <c r="Q50" s="48"/>
      <c r="R50" s="48"/>
      <c r="S50" s="48"/>
      <c r="T50" s="48"/>
      <c r="U50" s="48"/>
    </row>
    <row r="51" spans="1:21" ht="30.75" customHeight="1" x14ac:dyDescent="0.15">
      <c r="A51" s="48"/>
      <c r="B51" s="1180"/>
      <c r="C51" s="1181"/>
      <c r="D51" s="66"/>
      <c r="E51" s="1155" t="s">
        <v>17</v>
      </c>
      <c r="F51" s="1155"/>
      <c r="G51" s="1155"/>
      <c r="H51" s="1155"/>
      <c r="I51" s="1155"/>
      <c r="J51" s="1156"/>
      <c r="K51" s="63" t="s">
        <v>528</v>
      </c>
      <c r="L51" s="64">
        <v>0</v>
      </c>
      <c r="M51" s="64">
        <v>1</v>
      </c>
      <c r="N51" s="64" t="s">
        <v>528</v>
      </c>
      <c r="O51" s="65" t="s">
        <v>528</v>
      </c>
      <c r="P51" s="48"/>
      <c r="Q51" s="48"/>
      <c r="R51" s="48"/>
      <c r="S51" s="48"/>
      <c r="T51" s="48"/>
      <c r="U51" s="48"/>
    </row>
    <row r="52" spans="1:21" ht="30.75" customHeight="1" x14ac:dyDescent="0.15">
      <c r="A52" s="48"/>
      <c r="B52" s="1153" t="s">
        <v>18</v>
      </c>
      <c r="C52" s="1154"/>
      <c r="D52" s="66"/>
      <c r="E52" s="1155" t="s">
        <v>19</v>
      </c>
      <c r="F52" s="1155"/>
      <c r="G52" s="1155"/>
      <c r="H52" s="1155"/>
      <c r="I52" s="1155"/>
      <c r="J52" s="1156"/>
      <c r="K52" s="63">
        <v>18024</v>
      </c>
      <c r="L52" s="64">
        <v>17965</v>
      </c>
      <c r="M52" s="64">
        <v>14094</v>
      </c>
      <c r="N52" s="64">
        <v>13804</v>
      </c>
      <c r="O52" s="65">
        <v>14266</v>
      </c>
      <c r="P52" s="48"/>
      <c r="Q52" s="48"/>
      <c r="R52" s="48"/>
      <c r="S52" s="48"/>
      <c r="T52" s="48"/>
      <c r="U52" s="48"/>
    </row>
    <row r="53" spans="1:21" ht="30.75" customHeight="1" thickBot="1" x14ac:dyDescent="0.2">
      <c r="A53" s="48"/>
      <c r="B53" s="1157" t="s">
        <v>20</v>
      </c>
      <c r="C53" s="1158"/>
      <c r="D53" s="67"/>
      <c r="E53" s="1159" t="s">
        <v>21</v>
      </c>
      <c r="F53" s="1159"/>
      <c r="G53" s="1159"/>
      <c r="H53" s="1159"/>
      <c r="I53" s="1159"/>
      <c r="J53" s="1160"/>
      <c r="K53" s="68">
        <v>-747</v>
      </c>
      <c r="L53" s="69">
        <v>-928</v>
      </c>
      <c r="M53" s="69">
        <v>-1017</v>
      </c>
      <c r="N53" s="69">
        <v>-84</v>
      </c>
      <c r="O53" s="70">
        <v>-266</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24</v>
      </c>
      <c r="C56" s="73"/>
      <c r="D56" s="73"/>
      <c r="E56" s="73"/>
      <c r="F56" s="73"/>
      <c r="G56" s="73"/>
      <c r="H56" s="73"/>
      <c r="I56" s="73"/>
      <c r="J56" s="73"/>
      <c r="K56" s="74"/>
      <c r="L56" s="74"/>
      <c r="M56" s="74"/>
      <c r="N56" s="74"/>
      <c r="O56" s="75" t="s">
        <v>585</v>
      </c>
      <c r="P56" s="48"/>
      <c r="Q56" s="48"/>
      <c r="R56" s="48"/>
      <c r="S56" s="48"/>
      <c r="T56" s="48"/>
      <c r="U56" s="48"/>
    </row>
    <row r="57" spans="1:21" ht="31.5" customHeight="1" thickBot="1" x14ac:dyDescent="0.2">
      <c r="A57" s="48"/>
      <c r="B57" s="76"/>
      <c r="C57" s="77"/>
      <c r="D57" s="77"/>
      <c r="E57" s="78"/>
      <c r="F57" s="78"/>
      <c r="G57" s="78"/>
      <c r="H57" s="78"/>
      <c r="I57" s="78"/>
      <c r="J57" s="79" t="s">
        <v>2</v>
      </c>
      <c r="K57" s="80" t="s">
        <v>586</v>
      </c>
      <c r="L57" s="81" t="s">
        <v>587</v>
      </c>
      <c r="M57" s="81" t="s">
        <v>588</v>
      </c>
      <c r="N57" s="81" t="s">
        <v>589</v>
      </c>
      <c r="O57" s="82" t="s">
        <v>590</v>
      </c>
      <c r="P57" s="48"/>
      <c r="Q57" s="48"/>
      <c r="R57" s="48"/>
      <c r="S57" s="48"/>
      <c r="T57" s="48"/>
      <c r="U57" s="48"/>
    </row>
    <row r="58" spans="1:21" ht="31.5" customHeight="1" x14ac:dyDescent="0.15">
      <c r="B58" s="1161" t="s">
        <v>25</v>
      </c>
      <c r="C58" s="1162"/>
      <c r="D58" s="1167" t="s">
        <v>26</v>
      </c>
      <c r="E58" s="1168"/>
      <c r="F58" s="1168"/>
      <c r="G58" s="1168"/>
      <c r="H58" s="1168"/>
      <c r="I58" s="1168"/>
      <c r="J58" s="1169"/>
      <c r="K58" s="83"/>
      <c r="L58" s="84"/>
      <c r="M58" s="84"/>
      <c r="N58" s="84"/>
      <c r="O58" s="85"/>
    </row>
    <row r="59" spans="1:21" ht="31.5" customHeight="1" x14ac:dyDescent="0.15">
      <c r="B59" s="1163"/>
      <c r="C59" s="1164"/>
      <c r="D59" s="1170" t="s">
        <v>27</v>
      </c>
      <c r="E59" s="1171"/>
      <c r="F59" s="1171"/>
      <c r="G59" s="1171"/>
      <c r="H59" s="1171"/>
      <c r="I59" s="1171"/>
      <c r="J59" s="1172"/>
      <c r="K59" s="86"/>
      <c r="L59" s="87"/>
      <c r="M59" s="87"/>
      <c r="N59" s="87"/>
      <c r="O59" s="88"/>
    </row>
    <row r="60" spans="1:21" ht="31.5" customHeight="1" thickBot="1" x14ac:dyDescent="0.2">
      <c r="B60" s="1165"/>
      <c r="C60" s="1166"/>
      <c r="D60" s="1173" t="s">
        <v>28</v>
      </c>
      <c r="E60" s="1174"/>
      <c r="F60" s="1174"/>
      <c r="G60" s="1174"/>
      <c r="H60" s="1174"/>
      <c r="I60" s="1174"/>
      <c r="J60" s="1175"/>
      <c r="K60" s="89"/>
      <c r="L60" s="90"/>
      <c r="M60" s="90"/>
      <c r="N60" s="90"/>
      <c r="O60" s="91"/>
    </row>
    <row r="61" spans="1:21" ht="24" customHeight="1" x14ac:dyDescent="0.15">
      <c r="B61" s="92"/>
      <c r="C61" s="92"/>
      <c r="D61" s="93" t="s">
        <v>29</v>
      </c>
      <c r="E61" s="94"/>
      <c r="F61" s="94"/>
      <c r="G61" s="94"/>
      <c r="H61" s="94"/>
      <c r="I61" s="94"/>
      <c r="J61" s="94"/>
      <c r="K61" s="94"/>
      <c r="L61" s="94"/>
      <c r="M61" s="94"/>
      <c r="N61" s="94"/>
      <c r="O61" s="94"/>
    </row>
    <row r="62" spans="1:21" ht="24" customHeight="1" x14ac:dyDescent="0.15">
      <c r="B62" s="95"/>
      <c r="C62" s="95"/>
      <c r="D62" s="93" t="s">
        <v>30</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IZ+cBy8fL1QHvCh2E51qqXxdvEVYfBWXp7CepN9jlrbj1T/vtnOAUP/tfzv82Mio/dNo1s+oTvXjWCVLBTQGgg==" saltValue="imFFuT4IO8zrvMXLQRwOLg=="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8</v>
      </c>
    </row>
    <row r="40" spans="2:13" ht="27.75" customHeight="1" thickBot="1" x14ac:dyDescent="0.2">
      <c r="B40" s="98" t="s">
        <v>9</v>
      </c>
      <c r="C40" s="99"/>
      <c r="D40" s="99"/>
      <c r="E40" s="100"/>
      <c r="F40" s="100"/>
      <c r="G40" s="100"/>
      <c r="H40" s="101" t="s">
        <v>2</v>
      </c>
      <c r="I40" s="102" t="s">
        <v>569</v>
      </c>
      <c r="J40" s="103" t="s">
        <v>570</v>
      </c>
      <c r="K40" s="103" t="s">
        <v>571</v>
      </c>
      <c r="L40" s="103" t="s">
        <v>572</v>
      </c>
      <c r="M40" s="104" t="s">
        <v>573</v>
      </c>
    </row>
    <row r="41" spans="2:13" ht="27.75" customHeight="1" x14ac:dyDescent="0.15">
      <c r="B41" s="1196" t="s">
        <v>31</v>
      </c>
      <c r="C41" s="1197"/>
      <c r="D41" s="105"/>
      <c r="E41" s="1198" t="s">
        <v>32</v>
      </c>
      <c r="F41" s="1198"/>
      <c r="G41" s="1198"/>
      <c r="H41" s="1199"/>
      <c r="I41" s="355">
        <v>127840</v>
      </c>
      <c r="J41" s="356">
        <v>134459</v>
      </c>
      <c r="K41" s="356">
        <v>136369</v>
      </c>
      <c r="L41" s="356">
        <v>140230</v>
      </c>
      <c r="M41" s="357">
        <v>137707</v>
      </c>
    </row>
    <row r="42" spans="2:13" ht="27.75" customHeight="1" x14ac:dyDescent="0.15">
      <c r="B42" s="1186"/>
      <c r="C42" s="1187"/>
      <c r="D42" s="106"/>
      <c r="E42" s="1190" t="s">
        <v>33</v>
      </c>
      <c r="F42" s="1190"/>
      <c r="G42" s="1190"/>
      <c r="H42" s="1191"/>
      <c r="I42" s="358">
        <v>7540</v>
      </c>
      <c r="J42" s="359">
        <v>6020</v>
      </c>
      <c r="K42" s="359">
        <v>4873</v>
      </c>
      <c r="L42" s="359">
        <v>3727</v>
      </c>
      <c r="M42" s="360">
        <v>2755</v>
      </c>
    </row>
    <row r="43" spans="2:13" ht="27.75" customHeight="1" x14ac:dyDescent="0.15">
      <c r="B43" s="1186"/>
      <c r="C43" s="1187"/>
      <c r="D43" s="106"/>
      <c r="E43" s="1190" t="s">
        <v>34</v>
      </c>
      <c r="F43" s="1190"/>
      <c r="G43" s="1190"/>
      <c r="H43" s="1191"/>
      <c r="I43" s="358">
        <v>29024</v>
      </c>
      <c r="J43" s="359">
        <v>28004</v>
      </c>
      <c r="K43" s="359">
        <v>18581</v>
      </c>
      <c r="L43" s="359">
        <v>11669</v>
      </c>
      <c r="M43" s="360">
        <v>4295</v>
      </c>
    </row>
    <row r="44" spans="2:13" ht="27.75" customHeight="1" x14ac:dyDescent="0.15">
      <c r="B44" s="1186"/>
      <c r="C44" s="1187"/>
      <c r="D44" s="106"/>
      <c r="E44" s="1190" t="s">
        <v>35</v>
      </c>
      <c r="F44" s="1190"/>
      <c r="G44" s="1190"/>
      <c r="H44" s="1191"/>
      <c r="I44" s="358">
        <v>308</v>
      </c>
      <c r="J44" s="359">
        <v>114</v>
      </c>
      <c r="K44" s="359">
        <v>35</v>
      </c>
      <c r="L44" s="359">
        <v>31</v>
      </c>
      <c r="M44" s="360">
        <v>26</v>
      </c>
    </row>
    <row r="45" spans="2:13" ht="27.75" customHeight="1" x14ac:dyDescent="0.15">
      <c r="B45" s="1186"/>
      <c r="C45" s="1187"/>
      <c r="D45" s="106"/>
      <c r="E45" s="1190" t="s">
        <v>36</v>
      </c>
      <c r="F45" s="1190"/>
      <c r="G45" s="1190"/>
      <c r="H45" s="1191"/>
      <c r="I45" s="358">
        <v>22020</v>
      </c>
      <c r="J45" s="359">
        <v>20450</v>
      </c>
      <c r="K45" s="359">
        <v>20502</v>
      </c>
      <c r="L45" s="359">
        <v>20262</v>
      </c>
      <c r="M45" s="360">
        <v>20070</v>
      </c>
    </row>
    <row r="46" spans="2:13" ht="27.75" customHeight="1" x14ac:dyDescent="0.15">
      <c r="B46" s="1186"/>
      <c r="C46" s="1187"/>
      <c r="D46" s="107"/>
      <c r="E46" s="1190" t="s">
        <v>37</v>
      </c>
      <c r="F46" s="1190"/>
      <c r="G46" s="1190"/>
      <c r="H46" s="1191"/>
      <c r="I46" s="358" t="s">
        <v>528</v>
      </c>
      <c r="J46" s="359" t="s">
        <v>528</v>
      </c>
      <c r="K46" s="359" t="s">
        <v>528</v>
      </c>
      <c r="L46" s="359" t="s">
        <v>528</v>
      </c>
      <c r="M46" s="360" t="s">
        <v>528</v>
      </c>
    </row>
    <row r="47" spans="2:13" ht="27.75" customHeight="1" x14ac:dyDescent="0.15">
      <c r="B47" s="1186"/>
      <c r="C47" s="1187"/>
      <c r="D47" s="108"/>
      <c r="E47" s="1200" t="s">
        <v>38</v>
      </c>
      <c r="F47" s="1201"/>
      <c r="G47" s="1201"/>
      <c r="H47" s="1202"/>
      <c r="I47" s="358" t="s">
        <v>528</v>
      </c>
      <c r="J47" s="359" t="s">
        <v>528</v>
      </c>
      <c r="K47" s="359" t="s">
        <v>528</v>
      </c>
      <c r="L47" s="359" t="s">
        <v>528</v>
      </c>
      <c r="M47" s="360" t="s">
        <v>528</v>
      </c>
    </row>
    <row r="48" spans="2:13" ht="27.75" customHeight="1" x14ac:dyDescent="0.15">
      <c r="B48" s="1186"/>
      <c r="C48" s="1187"/>
      <c r="D48" s="106"/>
      <c r="E48" s="1190" t="s">
        <v>39</v>
      </c>
      <c r="F48" s="1190"/>
      <c r="G48" s="1190"/>
      <c r="H48" s="1191"/>
      <c r="I48" s="358" t="s">
        <v>528</v>
      </c>
      <c r="J48" s="359" t="s">
        <v>528</v>
      </c>
      <c r="K48" s="359" t="s">
        <v>528</v>
      </c>
      <c r="L48" s="359" t="s">
        <v>528</v>
      </c>
      <c r="M48" s="360" t="s">
        <v>528</v>
      </c>
    </row>
    <row r="49" spans="2:13" ht="27.75" customHeight="1" x14ac:dyDescent="0.15">
      <c r="B49" s="1188"/>
      <c r="C49" s="1189"/>
      <c r="D49" s="106"/>
      <c r="E49" s="1190" t="s">
        <v>40</v>
      </c>
      <c r="F49" s="1190"/>
      <c r="G49" s="1190"/>
      <c r="H49" s="1191"/>
      <c r="I49" s="358" t="s">
        <v>528</v>
      </c>
      <c r="J49" s="359" t="s">
        <v>528</v>
      </c>
      <c r="K49" s="359" t="s">
        <v>528</v>
      </c>
      <c r="L49" s="359" t="s">
        <v>528</v>
      </c>
      <c r="M49" s="360" t="s">
        <v>528</v>
      </c>
    </row>
    <row r="50" spans="2:13" ht="27.75" customHeight="1" x14ac:dyDescent="0.15">
      <c r="B50" s="1184" t="s">
        <v>41</v>
      </c>
      <c r="C50" s="1185"/>
      <c r="D50" s="109"/>
      <c r="E50" s="1190" t="s">
        <v>42</v>
      </c>
      <c r="F50" s="1190"/>
      <c r="G50" s="1190"/>
      <c r="H50" s="1191"/>
      <c r="I50" s="358">
        <v>26101</v>
      </c>
      <c r="J50" s="359">
        <v>27047</v>
      </c>
      <c r="K50" s="359">
        <v>28219</v>
      </c>
      <c r="L50" s="359">
        <v>33114</v>
      </c>
      <c r="M50" s="360">
        <v>40474</v>
      </c>
    </row>
    <row r="51" spans="2:13" ht="27.75" customHeight="1" x14ac:dyDescent="0.15">
      <c r="B51" s="1186"/>
      <c r="C51" s="1187"/>
      <c r="D51" s="106"/>
      <c r="E51" s="1190" t="s">
        <v>43</v>
      </c>
      <c r="F51" s="1190"/>
      <c r="G51" s="1190"/>
      <c r="H51" s="1191"/>
      <c r="I51" s="358">
        <v>43501</v>
      </c>
      <c r="J51" s="359">
        <v>45704</v>
      </c>
      <c r="K51" s="359">
        <v>40601</v>
      </c>
      <c r="L51" s="359">
        <v>39756</v>
      </c>
      <c r="M51" s="360">
        <v>35089</v>
      </c>
    </row>
    <row r="52" spans="2:13" ht="27.75" customHeight="1" x14ac:dyDescent="0.15">
      <c r="B52" s="1188"/>
      <c r="C52" s="1189"/>
      <c r="D52" s="106"/>
      <c r="E52" s="1190" t="s">
        <v>44</v>
      </c>
      <c r="F52" s="1190"/>
      <c r="G52" s="1190"/>
      <c r="H52" s="1191"/>
      <c r="I52" s="358">
        <v>124712</v>
      </c>
      <c r="J52" s="359">
        <v>124744</v>
      </c>
      <c r="K52" s="359">
        <v>122253</v>
      </c>
      <c r="L52" s="359">
        <v>124540</v>
      </c>
      <c r="M52" s="360">
        <v>119332</v>
      </c>
    </row>
    <row r="53" spans="2:13" ht="27.75" customHeight="1" thickBot="1" x14ac:dyDescent="0.2">
      <c r="B53" s="1192" t="s">
        <v>45</v>
      </c>
      <c r="C53" s="1193"/>
      <c r="D53" s="110"/>
      <c r="E53" s="1194" t="s">
        <v>46</v>
      </c>
      <c r="F53" s="1194"/>
      <c r="G53" s="1194"/>
      <c r="H53" s="1195"/>
      <c r="I53" s="361">
        <v>-7582</v>
      </c>
      <c r="J53" s="362">
        <v>-8450</v>
      </c>
      <c r="K53" s="362">
        <v>-10712</v>
      </c>
      <c r="L53" s="362">
        <v>-21491</v>
      </c>
      <c r="M53" s="363">
        <v>-30043</v>
      </c>
    </row>
    <row r="54" spans="2:13" ht="27.75" customHeight="1" x14ac:dyDescent="0.15">
      <c r="B54" s="111" t="s">
        <v>47</v>
      </c>
      <c r="C54" s="112"/>
      <c r="D54" s="112"/>
      <c r="E54" s="113"/>
      <c r="F54" s="113"/>
      <c r="G54" s="113"/>
      <c r="H54" s="113"/>
      <c r="I54" s="114"/>
      <c r="J54" s="114"/>
      <c r="K54" s="114"/>
      <c r="L54" s="114"/>
      <c r="M54" s="114"/>
    </row>
    <row r="55" spans="2:13" x14ac:dyDescent="0.15"/>
  </sheetData>
  <sheetProtection algorithmName="SHA-512" hashValue="6eRRFSYEQ6SxOgtOQ+3FLykV6/06RjwXxXVsyqZuGPLAHZOWFROJ+K78C85Ftwq5FwEliTHr7SC+kXgZ7u3Cog==" saltValue="PpQlG5Ovkgp0OIV8g1GP8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48</v>
      </c>
    </row>
    <row r="54" spans="2:8" ht="29.25" customHeight="1" thickBot="1" x14ac:dyDescent="0.25">
      <c r="B54" s="116" t="s">
        <v>1</v>
      </c>
      <c r="C54" s="117"/>
      <c r="D54" s="117"/>
      <c r="E54" s="118" t="s">
        <v>2</v>
      </c>
      <c r="F54" s="119" t="s">
        <v>571</v>
      </c>
      <c r="G54" s="119" t="s">
        <v>572</v>
      </c>
      <c r="H54" s="120" t="s">
        <v>573</v>
      </c>
    </row>
    <row r="55" spans="2:8" ht="52.5" customHeight="1" x14ac:dyDescent="0.15">
      <c r="B55" s="121"/>
      <c r="C55" s="1211" t="s">
        <v>49</v>
      </c>
      <c r="D55" s="1211"/>
      <c r="E55" s="1212"/>
      <c r="F55" s="122">
        <v>10911</v>
      </c>
      <c r="G55" s="122">
        <v>14869</v>
      </c>
      <c r="H55" s="123">
        <v>19734</v>
      </c>
    </row>
    <row r="56" spans="2:8" ht="52.5" customHeight="1" x14ac:dyDescent="0.15">
      <c r="B56" s="124"/>
      <c r="C56" s="1213" t="s">
        <v>50</v>
      </c>
      <c r="D56" s="1213"/>
      <c r="E56" s="1214"/>
      <c r="F56" s="125">
        <v>4</v>
      </c>
      <c r="G56" s="125">
        <v>4</v>
      </c>
      <c r="H56" s="126">
        <v>4</v>
      </c>
    </row>
    <row r="57" spans="2:8" ht="53.25" customHeight="1" x14ac:dyDescent="0.15">
      <c r="B57" s="124"/>
      <c r="C57" s="1215" t="s">
        <v>51</v>
      </c>
      <c r="D57" s="1215"/>
      <c r="E57" s="1216"/>
      <c r="F57" s="127">
        <v>13488</v>
      </c>
      <c r="G57" s="127">
        <v>14306</v>
      </c>
      <c r="H57" s="128">
        <v>15999</v>
      </c>
    </row>
    <row r="58" spans="2:8" ht="45.75" customHeight="1" x14ac:dyDescent="0.15">
      <c r="B58" s="129"/>
      <c r="C58" s="1203" t="s">
        <v>604</v>
      </c>
      <c r="D58" s="1204"/>
      <c r="E58" s="1205"/>
      <c r="F58" s="130">
        <v>6768</v>
      </c>
      <c r="G58" s="130">
        <v>7597</v>
      </c>
      <c r="H58" s="131">
        <v>9210</v>
      </c>
    </row>
    <row r="59" spans="2:8" ht="45.75" customHeight="1" x14ac:dyDescent="0.15">
      <c r="B59" s="129"/>
      <c r="C59" s="1203" t="s">
        <v>605</v>
      </c>
      <c r="D59" s="1204"/>
      <c r="E59" s="1205"/>
      <c r="F59" s="130">
        <v>2913</v>
      </c>
      <c r="G59" s="130">
        <v>2913</v>
      </c>
      <c r="H59" s="131">
        <v>2914</v>
      </c>
    </row>
    <row r="60" spans="2:8" ht="45.75" customHeight="1" x14ac:dyDescent="0.15">
      <c r="B60" s="129"/>
      <c r="C60" s="1203" t="s">
        <v>606</v>
      </c>
      <c r="D60" s="1204"/>
      <c r="E60" s="1205"/>
      <c r="F60" s="130">
        <v>2214</v>
      </c>
      <c r="G60" s="130">
        <v>2214</v>
      </c>
      <c r="H60" s="131">
        <v>2215</v>
      </c>
    </row>
    <row r="61" spans="2:8" ht="45.75" customHeight="1" x14ac:dyDescent="0.15">
      <c r="B61" s="129"/>
      <c r="C61" s="1203" t="s">
        <v>607</v>
      </c>
      <c r="D61" s="1204"/>
      <c r="E61" s="1205"/>
      <c r="F61" s="130">
        <v>613</v>
      </c>
      <c r="G61" s="130">
        <v>613</v>
      </c>
      <c r="H61" s="131">
        <v>592</v>
      </c>
    </row>
    <row r="62" spans="2:8" ht="45.75" customHeight="1" thickBot="1" x14ac:dyDescent="0.2">
      <c r="B62" s="132"/>
      <c r="C62" s="1206" t="s">
        <v>608</v>
      </c>
      <c r="D62" s="1207"/>
      <c r="E62" s="1208"/>
      <c r="F62" s="133">
        <v>258</v>
      </c>
      <c r="G62" s="133">
        <v>294</v>
      </c>
      <c r="H62" s="134">
        <v>329</v>
      </c>
    </row>
    <row r="63" spans="2:8" ht="52.5" customHeight="1" thickBot="1" x14ac:dyDescent="0.2">
      <c r="B63" s="135"/>
      <c r="C63" s="1209" t="s">
        <v>52</v>
      </c>
      <c r="D63" s="1209"/>
      <c r="E63" s="1210"/>
      <c r="F63" s="136">
        <v>24402</v>
      </c>
      <c r="G63" s="136">
        <v>29179</v>
      </c>
      <c r="H63" s="137">
        <v>35737</v>
      </c>
    </row>
    <row r="64" spans="2:8" x14ac:dyDescent="0.15"/>
  </sheetData>
  <sheetProtection algorithmName="SHA-512" hashValue="9rFI3fnmd6QBB+jxCEONvTvAVBmcvpZ6UUIAWBmImAn0sP/ZyRLEOJHQ6gwHRgY/OuFPPuINzw30ePets6yijw==" saltValue="4yVXuVcPZ1KPZI79Hehy0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53</v>
      </c>
      <c r="E2" s="149"/>
      <c r="F2" s="150" t="s">
        <v>566</v>
      </c>
      <c r="G2" s="151"/>
      <c r="H2" s="152"/>
    </row>
    <row r="3" spans="1:8" x14ac:dyDescent="0.15">
      <c r="A3" s="148" t="s">
        <v>559</v>
      </c>
      <c r="B3" s="153"/>
      <c r="C3" s="154"/>
      <c r="D3" s="155">
        <v>35408</v>
      </c>
      <c r="E3" s="156"/>
      <c r="F3" s="157">
        <v>46457</v>
      </c>
      <c r="G3" s="158"/>
      <c r="H3" s="159"/>
    </row>
    <row r="4" spans="1:8" x14ac:dyDescent="0.15">
      <c r="A4" s="160"/>
      <c r="B4" s="161"/>
      <c r="C4" s="162"/>
      <c r="D4" s="163">
        <v>23438</v>
      </c>
      <c r="E4" s="164"/>
      <c r="F4" s="165">
        <v>24020</v>
      </c>
      <c r="G4" s="166"/>
      <c r="H4" s="167"/>
    </row>
    <row r="5" spans="1:8" x14ac:dyDescent="0.15">
      <c r="A5" s="148" t="s">
        <v>561</v>
      </c>
      <c r="B5" s="153"/>
      <c r="C5" s="154"/>
      <c r="D5" s="155">
        <v>43615</v>
      </c>
      <c r="E5" s="156"/>
      <c r="F5" s="157">
        <v>51849</v>
      </c>
      <c r="G5" s="158"/>
      <c r="H5" s="159"/>
    </row>
    <row r="6" spans="1:8" x14ac:dyDescent="0.15">
      <c r="A6" s="160"/>
      <c r="B6" s="161"/>
      <c r="C6" s="162"/>
      <c r="D6" s="163">
        <v>31201</v>
      </c>
      <c r="E6" s="164"/>
      <c r="F6" s="165">
        <v>26326</v>
      </c>
      <c r="G6" s="166"/>
      <c r="H6" s="167"/>
    </row>
    <row r="7" spans="1:8" x14ac:dyDescent="0.15">
      <c r="A7" s="148" t="s">
        <v>562</v>
      </c>
      <c r="B7" s="153"/>
      <c r="C7" s="154"/>
      <c r="D7" s="155">
        <v>34213</v>
      </c>
      <c r="E7" s="156"/>
      <c r="F7" s="157">
        <v>52191</v>
      </c>
      <c r="G7" s="158"/>
      <c r="H7" s="159"/>
    </row>
    <row r="8" spans="1:8" x14ac:dyDescent="0.15">
      <c r="A8" s="160"/>
      <c r="B8" s="161"/>
      <c r="C8" s="162"/>
      <c r="D8" s="163">
        <v>21361</v>
      </c>
      <c r="E8" s="164"/>
      <c r="F8" s="165">
        <v>26807</v>
      </c>
      <c r="G8" s="166"/>
      <c r="H8" s="167"/>
    </row>
    <row r="9" spans="1:8" x14ac:dyDescent="0.15">
      <c r="A9" s="148" t="s">
        <v>563</v>
      </c>
      <c r="B9" s="153"/>
      <c r="C9" s="154"/>
      <c r="D9" s="155">
        <v>56272</v>
      </c>
      <c r="E9" s="156"/>
      <c r="F9" s="157">
        <v>48105</v>
      </c>
      <c r="G9" s="158"/>
      <c r="H9" s="159"/>
    </row>
    <row r="10" spans="1:8" x14ac:dyDescent="0.15">
      <c r="A10" s="160"/>
      <c r="B10" s="161"/>
      <c r="C10" s="162"/>
      <c r="D10" s="163">
        <v>24903</v>
      </c>
      <c r="E10" s="164"/>
      <c r="F10" s="165">
        <v>24072</v>
      </c>
      <c r="G10" s="166"/>
      <c r="H10" s="167"/>
    </row>
    <row r="11" spans="1:8" x14ac:dyDescent="0.15">
      <c r="A11" s="148" t="s">
        <v>564</v>
      </c>
      <c r="B11" s="153"/>
      <c r="C11" s="154"/>
      <c r="D11" s="155">
        <v>32876</v>
      </c>
      <c r="E11" s="156"/>
      <c r="F11" s="157">
        <v>47446</v>
      </c>
      <c r="G11" s="158"/>
      <c r="H11" s="159"/>
    </row>
    <row r="12" spans="1:8" x14ac:dyDescent="0.15">
      <c r="A12" s="160"/>
      <c r="B12" s="161"/>
      <c r="C12" s="168"/>
      <c r="D12" s="163">
        <v>21495</v>
      </c>
      <c r="E12" s="164"/>
      <c r="F12" s="165">
        <v>24371</v>
      </c>
      <c r="G12" s="166"/>
      <c r="H12" s="167"/>
    </row>
    <row r="13" spans="1:8" x14ac:dyDescent="0.15">
      <c r="A13" s="148"/>
      <c r="B13" s="153"/>
      <c r="C13" s="169"/>
      <c r="D13" s="170">
        <v>40477</v>
      </c>
      <c r="E13" s="171"/>
      <c r="F13" s="172">
        <v>49210</v>
      </c>
      <c r="G13" s="173"/>
      <c r="H13" s="159"/>
    </row>
    <row r="14" spans="1:8" x14ac:dyDescent="0.15">
      <c r="A14" s="160"/>
      <c r="B14" s="161"/>
      <c r="C14" s="162"/>
      <c r="D14" s="163">
        <v>24480</v>
      </c>
      <c r="E14" s="164"/>
      <c r="F14" s="165">
        <v>25119</v>
      </c>
      <c r="G14" s="166"/>
      <c r="H14" s="167"/>
    </row>
    <row r="17" spans="1:11" x14ac:dyDescent="0.15">
      <c r="A17" s="144" t="s">
        <v>54</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55</v>
      </c>
      <c r="B19" s="174">
        <f>ROUND(VALUE(SUBSTITUTE(実質収支比率等に係る経年分析!F$48,"▲","-")),2)</f>
        <v>3.46</v>
      </c>
      <c r="C19" s="174">
        <f>ROUND(VALUE(SUBSTITUTE(実質収支比率等に係る経年分析!G$48,"▲","-")),2)</f>
        <v>1.49</v>
      </c>
      <c r="D19" s="174">
        <f>ROUND(VALUE(SUBSTITUTE(実質収支比率等に係る経年分析!H$48,"▲","-")),2)</f>
        <v>5.58</v>
      </c>
      <c r="E19" s="174">
        <f>ROUND(VALUE(SUBSTITUTE(実質収支比率等に係る経年分析!I$48,"▲","-")),2)</f>
        <v>6.52</v>
      </c>
      <c r="F19" s="174">
        <f>ROUND(VALUE(SUBSTITUTE(実質収支比率等に係る経年分析!J$48,"▲","-")),2)</f>
        <v>5.31</v>
      </c>
    </row>
    <row r="20" spans="1:11" x14ac:dyDescent="0.15">
      <c r="A20" s="174" t="s">
        <v>56</v>
      </c>
      <c r="B20" s="174">
        <f>ROUND(VALUE(SUBSTITUTE(実質収支比率等に係る経年分析!F$47,"▲","-")),2)</f>
        <v>9.66</v>
      </c>
      <c r="C20" s="174">
        <f>ROUND(VALUE(SUBSTITUTE(実質収支比率等に係る経年分析!G$47,"▲","-")),2)</f>
        <v>9.84</v>
      </c>
      <c r="D20" s="174">
        <f>ROUND(VALUE(SUBSTITUTE(実質収支比率等に係る経年分析!H$47,"▲","-")),2)</f>
        <v>9.9</v>
      </c>
      <c r="E20" s="174">
        <f>ROUND(VALUE(SUBSTITUTE(実質収支比率等に係る経年分析!I$47,"▲","-")),2)</f>
        <v>12.9</v>
      </c>
      <c r="F20" s="174">
        <f>ROUND(VALUE(SUBSTITUTE(実質収支比率等に係る経年分析!J$47,"▲","-")),2)</f>
        <v>17.41</v>
      </c>
    </row>
    <row r="21" spans="1:11" x14ac:dyDescent="0.15">
      <c r="A21" s="174" t="s">
        <v>57</v>
      </c>
      <c r="B21" s="174">
        <f>IF(ISNUMBER(VALUE(SUBSTITUTE(実質収支比率等に係る経年分析!F$49,"▲","-"))),ROUND(VALUE(SUBSTITUTE(実質収支比率等に係る経年分析!F$49,"▲","-")),2),NA())</f>
        <v>1.04</v>
      </c>
      <c r="C21" s="174">
        <f>IF(ISNUMBER(VALUE(SUBSTITUTE(実質収支比率等に係る経年分析!G$49,"▲","-"))),ROUND(VALUE(SUBSTITUTE(実質収支比率等に係る経年分析!G$49,"▲","-")),2),NA())</f>
        <v>-1.76</v>
      </c>
      <c r="D21" s="174">
        <f>IF(ISNUMBER(VALUE(SUBSTITUTE(実質収支比率等に係る経年分析!H$49,"▲","-"))),ROUND(VALUE(SUBSTITUTE(実質収支比率等に係る経年分析!H$49,"▲","-")),2),NA())</f>
        <v>4.34</v>
      </c>
      <c r="E21" s="174">
        <f>IF(ISNUMBER(VALUE(SUBSTITUTE(実質収支比率等に係る経年分析!I$49,"▲","-"))),ROUND(VALUE(SUBSTITUTE(実質収支比率等に係る経年分析!I$49,"▲","-")),2),NA())</f>
        <v>4.62</v>
      </c>
      <c r="F21" s="174">
        <f>IF(ISNUMBER(VALUE(SUBSTITUTE(実質収支比率等に係る経年分析!J$49,"▲","-"))),ROUND(VALUE(SUBSTITUTE(実質収支比率等に係る経年分析!J$49,"▲","-")),2),NA())</f>
        <v>2.97</v>
      </c>
    </row>
    <row r="24" spans="1:11" x14ac:dyDescent="0.15">
      <c r="A24" s="144" t="s">
        <v>58</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59</v>
      </c>
      <c r="C26" s="175" t="s">
        <v>60</v>
      </c>
      <c r="D26" s="175" t="s">
        <v>59</v>
      </c>
      <c r="E26" s="175" t="s">
        <v>60</v>
      </c>
      <c r="F26" s="175" t="s">
        <v>59</v>
      </c>
      <c r="G26" s="175" t="s">
        <v>60</v>
      </c>
      <c r="H26" s="175" t="s">
        <v>59</v>
      </c>
      <c r="I26" s="175" t="s">
        <v>60</v>
      </c>
      <c r="J26" s="175" t="s">
        <v>59</v>
      </c>
      <c r="K26" s="175" t="s">
        <v>60</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0.14000000000000001</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0.43</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土地取得事業特別会計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15">
      <c r="A30" s="175" t="str">
        <f>IF(連結実質赤字比率に係る赤字・黒字の構成分析!C$40="",NA(),連結実質赤字比率に係る赤字・黒字の構成分析!C$40)</f>
        <v>母子・父子福祉資金特別会計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15">
      <c r="A31" s="175" t="str">
        <f>IF(連結実質赤字比率に係る赤字・黒字の構成分析!C$39="",NA(),連結実質赤字比率に係る赤字・黒字の構成分析!C$39)</f>
        <v>駐車場事業特別会計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v>
      </c>
    </row>
    <row r="32" spans="1:11" x14ac:dyDescent="0.15">
      <c r="A32" s="175" t="str">
        <f>IF(連結実質赤字比率に係る赤字・黒字の構成分析!C$38="",NA(),連結実質赤字比率に係る赤字・黒字の構成分析!C$38)</f>
        <v>後期高齢者医療特別会計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0.03</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0.08</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0.09</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0.05</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0.05</v>
      </c>
    </row>
    <row r="33" spans="1:16" x14ac:dyDescent="0.15">
      <c r="A33" s="175" t="str">
        <f>IF(連結実質赤字比率に係る赤字・黒字の構成分析!C$37="",NA(),連結実質赤字比率に係る赤字・黒字の構成分析!C$37)</f>
        <v>国民健康保険事業特別会計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0.52</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0.53</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0.64</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0.77</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0.42</v>
      </c>
    </row>
    <row r="34" spans="1:16" x14ac:dyDescent="0.15">
      <c r="A34" s="175" t="str">
        <f>IF(連結実質赤字比率に係る赤字・黒字の構成分析!C$36="",NA(),連結実質赤字比率に係る赤字・黒字の構成分析!C$36)</f>
        <v>介護保険特別会計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0.36</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0.44</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0.59</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1.44</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1.23</v>
      </c>
    </row>
    <row r="35" spans="1:16" x14ac:dyDescent="0.15">
      <c r="A35" s="175" t="str">
        <f>IF(連結実質赤字比率に係る赤字・黒字の構成分析!C$35="",NA(),連結実質赤字比率に係る赤字・黒字の構成分析!C$35)</f>
        <v>下水道事業会計</v>
      </c>
      <c r="B35" s="175" t="e">
        <f>IF(ROUND(VALUE(SUBSTITUTE(連結実質赤字比率に係る赤字・黒字の構成分析!F$35,"▲", "-")), 2) &lt; 0, ABS(ROUND(VALUE(SUBSTITUTE(連結実質赤字比率に係る赤字・黒字の構成分析!F$35,"▲", "-")), 2)), NA())</f>
        <v>#VALUE!</v>
      </c>
      <c r="C35" s="175" t="e">
        <f>IF(ROUND(VALUE(SUBSTITUTE(連結実質赤字比率に係る赤字・黒字の構成分析!F$35,"▲", "-")), 2) &gt;= 0, ABS(ROUND(VALUE(SUBSTITUTE(連結実質赤字比率に係る赤字・黒字の構成分析!F$35,"▲", "-")), 2)), NA())</f>
        <v>#VALUE!</v>
      </c>
      <c r="D35" s="175" t="e">
        <f>IF(ROUND(VALUE(SUBSTITUTE(連結実質赤字比率に係る赤字・黒字の構成分析!G$35,"▲", "-")), 2) &lt; 0, ABS(ROUND(VALUE(SUBSTITUTE(連結実質赤字比率に係る赤字・黒字の構成分析!G$35,"▲", "-")), 2)), NA())</f>
        <v>#VALUE!</v>
      </c>
      <c r="E35" s="175" t="e">
        <f>IF(ROUND(VALUE(SUBSTITUTE(連結実質赤字比率に係る赤字・黒字の構成分析!G$35,"▲", "-")), 2) &gt;= 0, ABS(ROUND(VALUE(SUBSTITUTE(連結実質赤字比率に係る赤字・黒字の構成分析!G$35,"▲", "-")), 2)), NA())</f>
        <v>#VALUE!</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0.61</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1.4</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2.11</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3.46</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1.49</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5.58</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6.52</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5.31</v>
      </c>
    </row>
    <row r="39" spans="1:16" x14ac:dyDescent="0.15">
      <c r="A39" s="144" t="s">
        <v>61</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15">
      <c r="A42" s="176" t="s">
        <v>64</v>
      </c>
      <c r="B42" s="176"/>
      <c r="C42" s="176"/>
      <c r="D42" s="176">
        <f>'実質公債費比率（分子）の構造'!K$52</f>
        <v>18024</v>
      </c>
      <c r="E42" s="176"/>
      <c r="F42" s="176"/>
      <c r="G42" s="176">
        <f>'実質公債費比率（分子）の構造'!L$52</f>
        <v>17965</v>
      </c>
      <c r="H42" s="176"/>
      <c r="I42" s="176"/>
      <c r="J42" s="176">
        <f>'実質公債費比率（分子）の構造'!M$52</f>
        <v>14094</v>
      </c>
      <c r="K42" s="176"/>
      <c r="L42" s="176"/>
      <c r="M42" s="176">
        <f>'実質公債費比率（分子）の構造'!N$52</f>
        <v>13804</v>
      </c>
      <c r="N42" s="176"/>
      <c r="O42" s="176"/>
      <c r="P42" s="176">
        <f>'実質公債費比率（分子）の構造'!O$52</f>
        <v>14266</v>
      </c>
    </row>
    <row r="43" spans="1:16" x14ac:dyDescent="0.15">
      <c r="A43" s="176" t="s">
        <v>65</v>
      </c>
      <c r="B43" s="176" t="str">
        <f>'実質公債費比率（分子）の構造'!K$51</f>
        <v>-</v>
      </c>
      <c r="C43" s="176"/>
      <c r="D43" s="176"/>
      <c r="E43" s="176">
        <f>'実質公債費比率（分子）の構造'!L$51</f>
        <v>0</v>
      </c>
      <c r="F43" s="176"/>
      <c r="G43" s="176"/>
      <c r="H43" s="176">
        <f>'実質公債費比率（分子）の構造'!M$51</f>
        <v>1</v>
      </c>
      <c r="I43" s="176"/>
      <c r="J43" s="176"/>
      <c r="K43" s="176" t="str">
        <f>'実質公債費比率（分子）の構造'!N$51</f>
        <v>-</v>
      </c>
      <c r="L43" s="176"/>
      <c r="M43" s="176"/>
      <c r="N43" s="176" t="str">
        <f>'実質公債費比率（分子）の構造'!O$51</f>
        <v>-</v>
      </c>
      <c r="O43" s="176"/>
      <c r="P43" s="176"/>
    </row>
    <row r="44" spans="1:16" x14ac:dyDescent="0.15">
      <c r="A44" s="176" t="s">
        <v>66</v>
      </c>
      <c r="B44" s="176">
        <f>'実質公債費比率（分子）の構造'!K$50</f>
        <v>1187</v>
      </c>
      <c r="C44" s="176"/>
      <c r="D44" s="176"/>
      <c r="E44" s="176">
        <f>'実質公債費比率（分子）の構造'!L$50</f>
        <v>1091</v>
      </c>
      <c r="F44" s="176"/>
      <c r="G44" s="176"/>
      <c r="H44" s="176">
        <f>'実質公債費比率（分子）の構造'!M$50</f>
        <v>886</v>
      </c>
      <c r="I44" s="176"/>
      <c r="J44" s="176"/>
      <c r="K44" s="176">
        <f>'実質公債費比率（分子）の構造'!N$50</f>
        <v>888</v>
      </c>
      <c r="L44" s="176"/>
      <c r="M44" s="176"/>
      <c r="N44" s="176">
        <f>'実質公債費比率（分子）の構造'!O$50</f>
        <v>750</v>
      </c>
      <c r="O44" s="176"/>
      <c r="P44" s="176"/>
    </row>
    <row r="45" spans="1:16" x14ac:dyDescent="0.15">
      <c r="A45" s="176" t="s">
        <v>67</v>
      </c>
      <c r="B45" s="176">
        <f>'実質公債費比率（分子）の構造'!K$49</f>
        <v>210</v>
      </c>
      <c r="C45" s="176"/>
      <c r="D45" s="176"/>
      <c r="E45" s="176">
        <f>'実質公債費比率（分子）の構造'!L$49</f>
        <v>184</v>
      </c>
      <c r="F45" s="176"/>
      <c r="G45" s="176"/>
      <c r="H45" s="176">
        <f>'実質公債費比率（分子）の構造'!M$49</f>
        <v>75</v>
      </c>
      <c r="I45" s="176"/>
      <c r="J45" s="176"/>
      <c r="K45" s="176">
        <f>'実質公債費比率（分子）の構造'!N$49</f>
        <v>5</v>
      </c>
      <c r="L45" s="176"/>
      <c r="M45" s="176"/>
      <c r="N45" s="176">
        <f>'実質公債費比率（分子）の構造'!O$49</f>
        <v>4</v>
      </c>
      <c r="O45" s="176"/>
      <c r="P45" s="176"/>
    </row>
    <row r="46" spans="1:16" x14ac:dyDescent="0.15">
      <c r="A46" s="176" t="s">
        <v>68</v>
      </c>
      <c r="B46" s="176">
        <f>'実質公債費比率（分子）の構造'!K$48</f>
        <v>3442</v>
      </c>
      <c r="C46" s="176"/>
      <c r="D46" s="176"/>
      <c r="E46" s="176">
        <f>'実質公債費比率（分子）の構造'!L$48</f>
        <v>3744</v>
      </c>
      <c r="F46" s="176"/>
      <c r="G46" s="176"/>
      <c r="H46" s="176">
        <f>'実質公債費比率（分子）の構造'!M$48</f>
        <v>465</v>
      </c>
      <c r="I46" s="176"/>
      <c r="J46" s="176"/>
      <c r="K46" s="176">
        <f>'実質公債費比率（分子）の構造'!N$48</f>
        <v>595</v>
      </c>
      <c r="L46" s="176"/>
      <c r="M46" s="176"/>
      <c r="N46" s="176">
        <f>'実質公債費比率（分子）の構造'!O$48</f>
        <v>646</v>
      </c>
      <c r="O46" s="176"/>
      <c r="P46" s="176"/>
    </row>
    <row r="47" spans="1:16" x14ac:dyDescent="0.15">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71</v>
      </c>
      <c r="B49" s="176">
        <f>'実質公債費比率（分子）の構造'!K$45</f>
        <v>12438</v>
      </c>
      <c r="C49" s="176"/>
      <c r="D49" s="176"/>
      <c r="E49" s="176">
        <f>'実質公債費比率（分子）の構造'!L$45</f>
        <v>12018</v>
      </c>
      <c r="F49" s="176"/>
      <c r="G49" s="176"/>
      <c r="H49" s="176">
        <f>'実質公債費比率（分子）の構造'!M$45</f>
        <v>11650</v>
      </c>
      <c r="I49" s="176"/>
      <c r="J49" s="176"/>
      <c r="K49" s="176">
        <f>'実質公債費比率（分子）の構造'!N$45</f>
        <v>12232</v>
      </c>
      <c r="L49" s="176"/>
      <c r="M49" s="176"/>
      <c r="N49" s="176">
        <f>'実質公債費比率（分子）の構造'!O$45</f>
        <v>12600</v>
      </c>
      <c r="O49" s="176"/>
      <c r="P49" s="176"/>
    </row>
    <row r="50" spans="1:16" x14ac:dyDescent="0.15">
      <c r="A50" s="176" t="s">
        <v>72</v>
      </c>
      <c r="B50" s="176" t="e">
        <f>NA()</f>
        <v>#N/A</v>
      </c>
      <c r="C50" s="176">
        <f>IF(ISNUMBER('実質公債費比率（分子）の構造'!K$53),'実質公債費比率（分子）の構造'!K$53,NA())</f>
        <v>-747</v>
      </c>
      <c r="D50" s="176" t="e">
        <f>NA()</f>
        <v>#N/A</v>
      </c>
      <c r="E50" s="176" t="e">
        <f>NA()</f>
        <v>#N/A</v>
      </c>
      <c r="F50" s="176">
        <f>IF(ISNUMBER('実質公債費比率（分子）の構造'!L$53),'実質公債費比率（分子）の構造'!L$53,NA())</f>
        <v>-928</v>
      </c>
      <c r="G50" s="176" t="e">
        <f>NA()</f>
        <v>#N/A</v>
      </c>
      <c r="H50" s="176" t="e">
        <f>NA()</f>
        <v>#N/A</v>
      </c>
      <c r="I50" s="176">
        <f>IF(ISNUMBER('実質公債費比率（分子）の構造'!M$53),'実質公債費比率（分子）の構造'!M$53,NA())</f>
        <v>-1017</v>
      </c>
      <c r="J50" s="176" t="e">
        <f>NA()</f>
        <v>#N/A</v>
      </c>
      <c r="K50" s="176" t="e">
        <f>NA()</f>
        <v>#N/A</v>
      </c>
      <c r="L50" s="176">
        <f>IF(ISNUMBER('実質公債費比率（分子）の構造'!N$53),'実質公債費比率（分子）の構造'!N$53,NA())</f>
        <v>-84</v>
      </c>
      <c r="M50" s="176" t="e">
        <f>NA()</f>
        <v>#N/A</v>
      </c>
      <c r="N50" s="176" t="e">
        <f>NA()</f>
        <v>#N/A</v>
      </c>
      <c r="O50" s="176">
        <f>IF(ISNUMBER('実質公債費比率（分子）の構造'!O$53),'実質公債費比率（分子）の構造'!O$53,NA())</f>
        <v>-266</v>
      </c>
      <c r="P50" s="176" t="e">
        <f>NA()</f>
        <v>#N/A</v>
      </c>
    </row>
    <row r="53" spans="1:16" x14ac:dyDescent="0.15">
      <c r="A53" s="144" t="s">
        <v>73</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15">
      <c r="A56" s="175" t="s">
        <v>44</v>
      </c>
      <c r="B56" s="175"/>
      <c r="C56" s="175"/>
      <c r="D56" s="175">
        <f>'将来負担比率（分子）の構造'!I$52</f>
        <v>124712</v>
      </c>
      <c r="E56" s="175"/>
      <c r="F56" s="175"/>
      <c r="G56" s="175">
        <f>'将来負担比率（分子）の構造'!J$52</f>
        <v>124744</v>
      </c>
      <c r="H56" s="175"/>
      <c r="I56" s="175"/>
      <c r="J56" s="175">
        <f>'将来負担比率（分子）の構造'!K$52</f>
        <v>122253</v>
      </c>
      <c r="K56" s="175"/>
      <c r="L56" s="175"/>
      <c r="M56" s="175">
        <f>'将来負担比率（分子）の構造'!L$52</f>
        <v>124540</v>
      </c>
      <c r="N56" s="175"/>
      <c r="O56" s="175"/>
      <c r="P56" s="175">
        <f>'将来負担比率（分子）の構造'!M$52</f>
        <v>119332</v>
      </c>
    </row>
    <row r="57" spans="1:16" x14ac:dyDescent="0.15">
      <c r="A57" s="175" t="s">
        <v>43</v>
      </c>
      <c r="B57" s="175"/>
      <c r="C57" s="175"/>
      <c r="D57" s="175">
        <f>'将来負担比率（分子）の構造'!I$51</f>
        <v>43501</v>
      </c>
      <c r="E57" s="175"/>
      <c r="F57" s="175"/>
      <c r="G57" s="175">
        <f>'将来負担比率（分子）の構造'!J$51</f>
        <v>45704</v>
      </c>
      <c r="H57" s="175"/>
      <c r="I57" s="175"/>
      <c r="J57" s="175">
        <f>'将来負担比率（分子）の構造'!K$51</f>
        <v>40601</v>
      </c>
      <c r="K57" s="175"/>
      <c r="L57" s="175"/>
      <c r="M57" s="175">
        <f>'将来負担比率（分子）の構造'!L$51</f>
        <v>39756</v>
      </c>
      <c r="N57" s="175"/>
      <c r="O57" s="175"/>
      <c r="P57" s="175">
        <f>'将来負担比率（分子）の構造'!M$51</f>
        <v>35089</v>
      </c>
    </row>
    <row r="58" spans="1:16" x14ac:dyDescent="0.15">
      <c r="A58" s="175" t="s">
        <v>42</v>
      </c>
      <c r="B58" s="175"/>
      <c r="C58" s="175"/>
      <c r="D58" s="175">
        <f>'将来負担比率（分子）の構造'!I$50</f>
        <v>26101</v>
      </c>
      <c r="E58" s="175"/>
      <c r="F58" s="175"/>
      <c r="G58" s="175">
        <f>'将来負担比率（分子）の構造'!J$50</f>
        <v>27047</v>
      </c>
      <c r="H58" s="175"/>
      <c r="I58" s="175"/>
      <c r="J58" s="175">
        <f>'将来負担比率（分子）の構造'!K$50</f>
        <v>28219</v>
      </c>
      <c r="K58" s="175"/>
      <c r="L58" s="175"/>
      <c r="M58" s="175">
        <f>'将来負担比率（分子）の構造'!L$50</f>
        <v>33114</v>
      </c>
      <c r="N58" s="175"/>
      <c r="O58" s="175"/>
      <c r="P58" s="175">
        <f>'将来負担比率（分子）の構造'!M$50</f>
        <v>40474</v>
      </c>
    </row>
    <row r="59" spans="1:16" x14ac:dyDescent="0.15">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37</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36</v>
      </c>
      <c r="B62" s="175">
        <f>'将来負担比率（分子）の構造'!I$45</f>
        <v>22020</v>
      </c>
      <c r="C62" s="175"/>
      <c r="D62" s="175"/>
      <c r="E62" s="175">
        <f>'将来負担比率（分子）の構造'!J$45</f>
        <v>20450</v>
      </c>
      <c r="F62" s="175"/>
      <c r="G62" s="175"/>
      <c r="H62" s="175">
        <f>'将来負担比率（分子）の構造'!K$45</f>
        <v>20502</v>
      </c>
      <c r="I62" s="175"/>
      <c r="J62" s="175"/>
      <c r="K62" s="175">
        <f>'将来負担比率（分子）の構造'!L$45</f>
        <v>20262</v>
      </c>
      <c r="L62" s="175"/>
      <c r="M62" s="175"/>
      <c r="N62" s="175">
        <f>'将来負担比率（分子）の構造'!M$45</f>
        <v>20070</v>
      </c>
      <c r="O62" s="175"/>
      <c r="P62" s="175"/>
    </row>
    <row r="63" spans="1:16" x14ac:dyDescent="0.15">
      <c r="A63" s="175" t="s">
        <v>35</v>
      </c>
      <c r="B63" s="175">
        <f>'将来負担比率（分子）の構造'!I$44</f>
        <v>308</v>
      </c>
      <c r="C63" s="175"/>
      <c r="D63" s="175"/>
      <c r="E63" s="175">
        <f>'将来負担比率（分子）の構造'!J$44</f>
        <v>114</v>
      </c>
      <c r="F63" s="175"/>
      <c r="G63" s="175"/>
      <c r="H63" s="175">
        <f>'将来負担比率（分子）の構造'!K$44</f>
        <v>35</v>
      </c>
      <c r="I63" s="175"/>
      <c r="J63" s="175"/>
      <c r="K63" s="175">
        <f>'将来負担比率（分子）の構造'!L$44</f>
        <v>31</v>
      </c>
      <c r="L63" s="175"/>
      <c r="M63" s="175"/>
      <c r="N63" s="175">
        <f>'将来負担比率（分子）の構造'!M$44</f>
        <v>26</v>
      </c>
      <c r="O63" s="175"/>
      <c r="P63" s="175"/>
    </row>
    <row r="64" spans="1:16" x14ac:dyDescent="0.15">
      <c r="A64" s="175" t="s">
        <v>34</v>
      </c>
      <c r="B64" s="175">
        <f>'将来負担比率（分子）の構造'!I$43</f>
        <v>29024</v>
      </c>
      <c r="C64" s="175"/>
      <c r="D64" s="175"/>
      <c r="E64" s="175">
        <f>'将来負担比率（分子）の構造'!J$43</f>
        <v>28004</v>
      </c>
      <c r="F64" s="175"/>
      <c r="G64" s="175"/>
      <c r="H64" s="175">
        <f>'将来負担比率（分子）の構造'!K$43</f>
        <v>18581</v>
      </c>
      <c r="I64" s="175"/>
      <c r="J64" s="175"/>
      <c r="K64" s="175">
        <f>'将来負担比率（分子）の構造'!L$43</f>
        <v>11669</v>
      </c>
      <c r="L64" s="175"/>
      <c r="M64" s="175"/>
      <c r="N64" s="175">
        <f>'将来負担比率（分子）の構造'!M$43</f>
        <v>4295</v>
      </c>
      <c r="O64" s="175"/>
      <c r="P64" s="175"/>
    </row>
    <row r="65" spans="1:16" x14ac:dyDescent="0.15">
      <c r="A65" s="175" t="s">
        <v>33</v>
      </c>
      <c r="B65" s="175">
        <f>'将来負担比率（分子）の構造'!I$42</f>
        <v>7540</v>
      </c>
      <c r="C65" s="175"/>
      <c r="D65" s="175"/>
      <c r="E65" s="175">
        <f>'将来負担比率（分子）の構造'!J$42</f>
        <v>6020</v>
      </c>
      <c r="F65" s="175"/>
      <c r="G65" s="175"/>
      <c r="H65" s="175">
        <f>'将来負担比率（分子）の構造'!K$42</f>
        <v>4873</v>
      </c>
      <c r="I65" s="175"/>
      <c r="J65" s="175"/>
      <c r="K65" s="175">
        <f>'将来負担比率（分子）の構造'!L$42</f>
        <v>3727</v>
      </c>
      <c r="L65" s="175"/>
      <c r="M65" s="175"/>
      <c r="N65" s="175">
        <f>'将来負担比率（分子）の構造'!M$42</f>
        <v>2755</v>
      </c>
      <c r="O65" s="175"/>
      <c r="P65" s="175"/>
    </row>
    <row r="66" spans="1:16" x14ac:dyDescent="0.15">
      <c r="A66" s="175" t="s">
        <v>32</v>
      </c>
      <c r="B66" s="175">
        <f>'将来負担比率（分子）の構造'!I$41</f>
        <v>127840</v>
      </c>
      <c r="C66" s="175"/>
      <c r="D66" s="175"/>
      <c r="E66" s="175">
        <f>'将来負担比率（分子）の構造'!J$41</f>
        <v>134459</v>
      </c>
      <c r="F66" s="175"/>
      <c r="G66" s="175"/>
      <c r="H66" s="175">
        <f>'将来負担比率（分子）の構造'!K$41</f>
        <v>136369</v>
      </c>
      <c r="I66" s="175"/>
      <c r="J66" s="175"/>
      <c r="K66" s="175">
        <f>'将来負担比率（分子）の構造'!L$41</f>
        <v>140230</v>
      </c>
      <c r="L66" s="175"/>
      <c r="M66" s="175"/>
      <c r="N66" s="175">
        <f>'将来負担比率（分子）の構造'!M$41</f>
        <v>137707</v>
      </c>
      <c r="O66" s="175"/>
      <c r="P66" s="175"/>
    </row>
    <row r="67" spans="1:16" x14ac:dyDescent="0.15">
      <c r="A67" s="175" t="s">
        <v>76</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77</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78</v>
      </c>
      <c r="B72" s="179">
        <f>基金残高に係る経年分析!F55</f>
        <v>10911</v>
      </c>
      <c r="C72" s="179">
        <f>基金残高に係る経年分析!G55</f>
        <v>14869</v>
      </c>
      <c r="D72" s="179">
        <f>基金残高に係る経年分析!H55</f>
        <v>19734</v>
      </c>
    </row>
    <row r="73" spans="1:16" x14ac:dyDescent="0.15">
      <c r="A73" s="178" t="s">
        <v>79</v>
      </c>
      <c r="B73" s="179">
        <f>基金残高に係る経年分析!F56</f>
        <v>4</v>
      </c>
      <c r="C73" s="179">
        <f>基金残高に係る経年分析!G56</f>
        <v>4</v>
      </c>
      <c r="D73" s="179">
        <f>基金残高に係る経年分析!H56</f>
        <v>4</v>
      </c>
    </row>
    <row r="74" spans="1:16" x14ac:dyDescent="0.15">
      <c r="A74" s="178" t="s">
        <v>80</v>
      </c>
      <c r="B74" s="179">
        <f>基金残高に係る経年分析!F57</f>
        <v>13488</v>
      </c>
      <c r="C74" s="179">
        <f>基金残高に係る経年分析!G57</f>
        <v>14306</v>
      </c>
      <c r="D74" s="179">
        <f>基金残高に係る経年分析!H57</f>
        <v>15999</v>
      </c>
    </row>
  </sheetData>
  <sheetProtection algorithmName="SHA-512" hashValue="0yJL2/eMhUsvUAok2BG7UTUu6KqFV7iHt831SuIdNTsKDCm8iBt/xjpohvUCZ/zRDub+lqT6emy0YkpH6MCCbA==" saltValue="sgAVAJ7ObuIsgxZjPElgY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213</v>
      </c>
      <c r="DI1" s="718"/>
      <c r="DJ1" s="718"/>
      <c r="DK1" s="718"/>
      <c r="DL1" s="718"/>
      <c r="DM1" s="718"/>
      <c r="DN1" s="719"/>
      <c r="DO1" s="214"/>
      <c r="DP1" s="717" t="s">
        <v>214</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215</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3" t="s">
        <v>216</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217</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218</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15">
      <c r="B4" s="673" t="s">
        <v>1</v>
      </c>
      <c r="C4" s="674"/>
      <c r="D4" s="674"/>
      <c r="E4" s="674"/>
      <c r="F4" s="674"/>
      <c r="G4" s="674"/>
      <c r="H4" s="674"/>
      <c r="I4" s="674"/>
      <c r="J4" s="674"/>
      <c r="K4" s="674"/>
      <c r="L4" s="674"/>
      <c r="M4" s="674"/>
      <c r="N4" s="674"/>
      <c r="O4" s="674"/>
      <c r="P4" s="674"/>
      <c r="Q4" s="675"/>
      <c r="R4" s="673" t="s">
        <v>219</v>
      </c>
      <c r="S4" s="674"/>
      <c r="T4" s="674"/>
      <c r="U4" s="674"/>
      <c r="V4" s="674"/>
      <c r="W4" s="674"/>
      <c r="X4" s="674"/>
      <c r="Y4" s="675"/>
      <c r="Z4" s="673" t="s">
        <v>220</v>
      </c>
      <c r="AA4" s="674"/>
      <c r="AB4" s="674"/>
      <c r="AC4" s="675"/>
      <c r="AD4" s="673" t="s">
        <v>221</v>
      </c>
      <c r="AE4" s="674"/>
      <c r="AF4" s="674"/>
      <c r="AG4" s="674"/>
      <c r="AH4" s="674"/>
      <c r="AI4" s="674"/>
      <c r="AJ4" s="674"/>
      <c r="AK4" s="675"/>
      <c r="AL4" s="673" t="s">
        <v>220</v>
      </c>
      <c r="AM4" s="674"/>
      <c r="AN4" s="674"/>
      <c r="AO4" s="675"/>
      <c r="AP4" s="720" t="s">
        <v>222</v>
      </c>
      <c r="AQ4" s="720"/>
      <c r="AR4" s="720"/>
      <c r="AS4" s="720"/>
      <c r="AT4" s="720"/>
      <c r="AU4" s="720"/>
      <c r="AV4" s="720"/>
      <c r="AW4" s="720"/>
      <c r="AX4" s="720"/>
      <c r="AY4" s="720"/>
      <c r="AZ4" s="720"/>
      <c r="BA4" s="720"/>
      <c r="BB4" s="720"/>
      <c r="BC4" s="720"/>
      <c r="BD4" s="720"/>
      <c r="BE4" s="720"/>
      <c r="BF4" s="720"/>
      <c r="BG4" s="720" t="s">
        <v>223</v>
      </c>
      <c r="BH4" s="720"/>
      <c r="BI4" s="720"/>
      <c r="BJ4" s="720"/>
      <c r="BK4" s="720"/>
      <c r="BL4" s="720"/>
      <c r="BM4" s="720"/>
      <c r="BN4" s="720"/>
      <c r="BO4" s="720" t="s">
        <v>220</v>
      </c>
      <c r="BP4" s="720"/>
      <c r="BQ4" s="720"/>
      <c r="BR4" s="720"/>
      <c r="BS4" s="720" t="s">
        <v>224</v>
      </c>
      <c r="BT4" s="720"/>
      <c r="BU4" s="720"/>
      <c r="BV4" s="720"/>
      <c r="BW4" s="720"/>
      <c r="BX4" s="720"/>
      <c r="BY4" s="720"/>
      <c r="BZ4" s="720"/>
      <c r="CA4" s="720"/>
      <c r="CB4" s="720"/>
      <c r="CD4" s="673" t="s">
        <v>225</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15">
      <c r="B5" s="679" t="s">
        <v>226</v>
      </c>
      <c r="C5" s="680"/>
      <c r="D5" s="680"/>
      <c r="E5" s="680"/>
      <c r="F5" s="680"/>
      <c r="G5" s="680"/>
      <c r="H5" s="680"/>
      <c r="I5" s="680"/>
      <c r="J5" s="680"/>
      <c r="K5" s="680"/>
      <c r="L5" s="680"/>
      <c r="M5" s="680"/>
      <c r="N5" s="680"/>
      <c r="O5" s="680"/>
      <c r="P5" s="680"/>
      <c r="Q5" s="681"/>
      <c r="R5" s="676">
        <v>92744193</v>
      </c>
      <c r="S5" s="677"/>
      <c r="T5" s="677"/>
      <c r="U5" s="677"/>
      <c r="V5" s="677"/>
      <c r="W5" s="677"/>
      <c r="X5" s="677"/>
      <c r="Y5" s="702"/>
      <c r="Z5" s="715">
        <v>39.1</v>
      </c>
      <c r="AA5" s="715"/>
      <c r="AB5" s="715"/>
      <c r="AC5" s="715"/>
      <c r="AD5" s="716">
        <v>85630400</v>
      </c>
      <c r="AE5" s="716"/>
      <c r="AF5" s="716"/>
      <c r="AG5" s="716"/>
      <c r="AH5" s="716"/>
      <c r="AI5" s="716"/>
      <c r="AJ5" s="716"/>
      <c r="AK5" s="716"/>
      <c r="AL5" s="703">
        <v>74.900000000000006</v>
      </c>
      <c r="AM5" s="685"/>
      <c r="AN5" s="685"/>
      <c r="AO5" s="704"/>
      <c r="AP5" s="679" t="s">
        <v>227</v>
      </c>
      <c r="AQ5" s="680"/>
      <c r="AR5" s="680"/>
      <c r="AS5" s="680"/>
      <c r="AT5" s="680"/>
      <c r="AU5" s="680"/>
      <c r="AV5" s="680"/>
      <c r="AW5" s="680"/>
      <c r="AX5" s="680"/>
      <c r="AY5" s="680"/>
      <c r="AZ5" s="680"/>
      <c r="BA5" s="680"/>
      <c r="BB5" s="680"/>
      <c r="BC5" s="680"/>
      <c r="BD5" s="680"/>
      <c r="BE5" s="680"/>
      <c r="BF5" s="681"/>
      <c r="BG5" s="621">
        <v>83416758</v>
      </c>
      <c r="BH5" s="622"/>
      <c r="BI5" s="622"/>
      <c r="BJ5" s="622"/>
      <c r="BK5" s="622"/>
      <c r="BL5" s="622"/>
      <c r="BM5" s="622"/>
      <c r="BN5" s="623"/>
      <c r="BO5" s="659">
        <v>89.9</v>
      </c>
      <c r="BP5" s="659"/>
      <c r="BQ5" s="659"/>
      <c r="BR5" s="659"/>
      <c r="BS5" s="660">
        <v>662325</v>
      </c>
      <c r="BT5" s="660"/>
      <c r="BU5" s="660"/>
      <c r="BV5" s="660"/>
      <c r="BW5" s="660"/>
      <c r="BX5" s="660"/>
      <c r="BY5" s="660"/>
      <c r="BZ5" s="660"/>
      <c r="CA5" s="660"/>
      <c r="CB5" s="700"/>
      <c r="CD5" s="673" t="s">
        <v>222</v>
      </c>
      <c r="CE5" s="674"/>
      <c r="CF5" s="674"/>
      <c r="CG5" s="674"/>
      <c r="CH5" s="674"/>
      <c r="CI5" s="674"/>
      <c r="CJ5" s="674"/>
      <c r="CK5" s="674"/>
      <c r="CL5" s="674"/>
      <c r="CM5" s="674"/>
      <c r="CN5" s="674"/>
      <c r="CO5" s="674"/>
      <c r="CP5" s="674"/>
      <c r="CQ5" s="675"/>
      <c r="CR5" s="673" t="s">
        <v>228</v>
      </c>
      <c r="CS5" s="674"/>
      <c r="CT5" s="674"/>
      <c r="CU5" s="674"/>
      <c r="CV5" s="674"/>
      <c r="CW5" s="674"/>
      <c r="CX5" s="674"/>
      <c r="CY5" s="675"/>
      <c r="CZ5" s="673" t="s">
        <v>220</v>
      </c>
      <c r="DA5" s="674"/>
      <c r="DB5" s="674"/>
      <c r="DC5" s="675"/>
      <c r="DD5" s="673" t="s">
        <v>229</v>
      </c>
      <c r="DE5" s="674"/>
      <c r="DF5" s="674"/>
      <c r="DG5" s="674"/>
      <c r="DH5" s="674"/>
      <c r="DI5" s="674"/>
      <c r="DJ5" s="674"/>
      <c r="DK5" s="674"/>
      <c r="DL5" s="674"/>
      <c r="DM5" s="674"/>
      <c r="DN5" s="674"/>
      <c r="DO5" s="674"/>
      <c r="DP5" s="675"/>
      <c r="DQ5" s="673" t="s">
        <v>230</v>
      </c>
      <c r="DR5" s="674"/>
      <c r="DS5" s="674"/>
      <c r="DT5" s="674"/>
      <c r="DU5" s="674"/>
      <c r="DV5" s="674"/>
      <c r="DW5" s="674"/>
      <c r="DX5" s="674"/>
      <c r="DY5" s="674"/>
      <c r="DZ5" s="674"/>
      <c r="EA5" s="674"/>
      <c r="EB5" s="674"/>
      <c r="EC5" s="675"/>
    </row>
    <row r="6" spans="2:143" ht="11.25" customHeight="1" x14ac:dyDescent="0.15">
      <c r="B6" s="618" t="s">
        <v>231</v>
      </c>
      <c r="C6" s="619"/>
      <c r="D6" s="619"/>
      <c r="E6" s="619"/>
      <c r="F6" s="619"/>
      <c r="G6" s="619"/>
      <c r="H6" s="619"/>
      <c r="I6" s="619"/>
      <c r="J6" s="619"/>
      <c r="K6" s="619"/>
      <c r="L6" s="619"/>
      <c r="M6" s="619"/>
      <c r="N6" s="619"/>
      <c r="O6" s="619"/>
      <c r="P6" s="619"/>
      <c r="Q6" s="620"/>
      <c r="R6" s="621">
        <v>1059997</v>
      </c>
      <c r="S6" s="622"/>
      <c r="T6" s="622"/>
      <c r="U6" s="622"/>
      <c r="V6" s="622"/>
      <c r="W6" s="622"/>
      <c r="X6" s="622"/>
      <c r="Y6" s="623"/>
      <c r="Z6" s="659">
        <v>0.4</v>
      </c>
      <c r="AA6" s="659"/>
      <c r="AB6" s="659"/>
      <c r="AC6" s="659"/>
      <c r="AD6" s="660">
        <v>1059997</v>
      </c>
      <c r="AE6" s="660"/>
      <c r="AF6" s="660"/>
      <c r="AG6" s="660"/>
      <c r="AH6" s="660"/>
      <c r="AI6" s="660"/>
      <c r="AJ6" s="660"/>
      <c r="AK6" s="660"/>
      <c r="AL6" s="624">
        <v>0.9</v>
      </c>
      <c r="AM6" s="625"/>
      <c r="AN6" s="625"/>
      <c r="AO6" s="661"/>
      <c r="AP6" s="618" t="s">
        <v>232</v>
      </c>
      <c r="AQ6" s="619"/>
      <c r="AR6" s="619"/>
      <c r="AS6" s="619"/>
      <c r="AT6" s="619"/>
      <c r="AU6" s="619"/>
      <c r="AV6" s="619"/>
      <c r="AW6" s="619"/>
      <c r="AX6" s="619"/>
      <c r="AY6" s="619"/>
      <c r="AZ6" s="619"/>
      <c r="BA6" s="619"/>
      <c r="BB6" s="619"/>
      <c r="BC6" s="619"/>
      <c r="BD6" s="619"/>
      <c r="BE6" s="619"/>
      <c r="BF6" s="620"/>
      <c r="BG6" s="621">
        <v>83416758</v>
      </c>
      <c r="BH6" s="622"/>
      <c r="BI6" s="622"/>
      <c r="BJ6" s="622"/>
      <c r="BK6" s="622"/>
      <c r="BL6" s="622"/>
      <c r="BM6" s="622"/>
      <c r="BN6" s="623"/>
      <c r="BO6" s="659">
        <v>89.9</v>
      </c>
      <c r="BP6" s="659"/>
      <c r="BQ6" s="659"/>
      <c r="BR6" s="659"/>
      <c r="BS6" s="660">
        <v>662325</v>
      </c>
      <c r="BT6" s="660"/>
      <c r="BU6" s="660"/>
      <c r="BV6" s="660"/>
      <c r="BW6" s="660"/>
      <c r="BX6" s="660"/>
      <c r="BY6" s="660"/>
      <c r="BZ6" s="660"/>
      <c r="CA6" s="660"/>
      <c r="CB6" s="700"/>
      <c r="CD6" s="679" t="s">
        <v>233</v>
      </c>
      <c r="CE6" s="680"/>
      <c r="CF6" s="680"/>
      <c r="CG6" s="680"/>
      <c r="CH6" s="680"/>
      <c r="CI6" s="680"/>
      <c r="CJ6" s="680"/>
      <c r="CK6" s="680"/>
      <c r="CL6" s="680"/>
      <c r="CM6" s="680"/>
      <c r="CN6" s="680"/>
      <c r="CO6" s="680"/>
      <c r="CP6" s="680"/>
      <c r="CQ6" s="681"/>
      <c r="CR6" s="621">
        <v>704864</v>
      </c>
      <c r="CS6" s="622"/>
      <c r="CT6" s="622"/>
      <c r="CU6" s="622"/>
      <c r="CV6" s="622"/>
      <c r="CW6" s="622"/>
      <c r="CX6" s="622"/>
      <c r="CY6" s="623"/>
      <c r="CZ6" s="703">
        <v>0.3</v>
      </c>
      <c r="DA6" s="685"/>
      <c r="DB6" s="685"/>
      <c r="DC6" s="705"/>
      <c r="DD6" s="627" t="s">
        <v>234</v>
      </c>
      <c r="DE6" s="622"/>
      <c r="DF6" s="622"/>
      <c r="DG6" s="622"/>
      <c r="DH6" s="622"/>
      <c r="DI6" s="622"/>
      <c r="DJ6" s="622"/>
      <c r="DK6" s="622"/>
      <c r="DL6" s="622"/>
      <c r="DM6" s="622"/>
      <c r="DN6" s="622"/>
      <c r="DO6" s="622"/>
      <c r="DP6" s="623"/>
      <c r="DQ6" s="627">
        <v>704503</v>
      </c>
      <c r="DR6" s="622"/>
      <c r="DS6" s="622"/>
      <c r="DT6" s="622"/>
      <c r="DU6" s="622"/>
      <c r="DV6" s="622"/>
      <c r="DW6" s="622"/>
      <c r="DX6" s="622"/>
      <c r="DY6" s="622"/>
      <c r="DZ6" s="622"/>
      <c r="EA6" s="622"/>
      <c r="EB6" s="622"/>
      <c r="EC6" s="658"/>
    </row>
    <row r="7" spans="2:143" ht="11.25" customHeight="1" x14ac:dyDescent="0.15">
      <c r="B7" s="618" t="s">
        <v>235</v>
      </c>
      <c r="C7" s="619"/>
      <c r="D7" s="619"/>
      <c r="E7" s="619"/>
      <c r="F7" s="619"/>
      <c r="G7" s="619"/>
      <c r="H7" s="619"/>
      <c r="I7" s="619"/>
      <c r="J7" s="619"/>
      <c r="K7" s="619"/>
      <c r="L7" s="619"/>
      <c r="M7" s="619"/>
      <c r="N7" s="619"/>
      <c r="O7" s="619"/>
      <c r="P7" s="619"/>
      <c r="Q7" s="620"/>
      <c r="R7" s="621">
        <v>136467</v>
      </c>
      <c r="S7" s="622"/>
      <c r="T7" s="622"/>
      <c r="U7" s="622"/>
      <c r="V7" s="622"/>
      <c r="W7" s="622"/>
      <c r="X7" s="622"/>
      <c r="Y7" s="623"/>
      <c r="Z7" s="659">
        <v>0.1</v>
      </c>
      <c r="AA7" s="659"/>
      <c r="AB7" s="659"/>
      <c r="AC7" s="659"/>
      <c r="AD7" s="660">
        <v>136467</v>
      </c>
      <c r="AE7" s="660"/>
      <c r="AF7" s="660"/>
      <c r="AG7" s="660"/>
      <c r="AH7" s="660"/>
      <c r="AI7" s="660"/>
      <c r="AJ7" s="660"/>
      <c r="AK7" s="660"/>
      <c r="AL7" s="624">
        <v>0.1</v>
      </c>
      <c r="AM7" s="625"/>
      <c r="AN7" s="625"/>
      <c r="AO7" s="661"/>
      <c r="AP7" s="618" t="s">
        <v>236</v>
      </c>
      <c r="AQ7" s="619"/>
      <c r="AR7" s="619"/>
      <c r="AS7" s="619"/>
      <c r="AT7" s="619"/>
      <c r="AU7" s="619"/>
      <c r="AV7" s="619"/>
      <c r="AW7" s="619"/>
      <c r="AX7" s="619"/>
      <c r="AY7" s="619"/>
      <c r="AZ7" s="619"/>
      <c r="BA7" s="619"/>
      <c r="BB7" s="619"/>
      <c r="BC7" s="619"/>
      <c r="BD7" s="619"/>
      <c r="BE7" s="619"/>
      <c r="BF7" s="620"/>
      <c r="BG7" s="621">
        <v>42494027</v>
      </c>
      <c r="BH7" s="622"/>
      <c r="BI7" s="622"/>
      <c r="BJ7" s="622"/>
      <c r="BK7" s="622"/>
      <c r="BL7" s="622"/>
      <c r="BM7" s="622"/>
      <c r="BN7" s="623"/>
      <c r="BO7" s="659">
        <v>45.8</v>
      </c>
      <c r="BP7" s="659"/>
      <c r="BQ7" s="659"/>
      <c r="BR7" s="659"/>
      <c r="BS7" s="660">
        <v>662325</v>
      </c>
      <c r="BT7" s="660"/>
      <c r="BU7" s="660"/>
      <c r="BV7" s="660"/>
      <c r="BW7" s="660"/>
      <c r="BX7" s="660"/>
      <c r="BY7" s="660"/>
      <c r="BZ7" s="660"/>
      <c r="CA7" s="660"/>
      <c r="CB7" s="700"/>
      <c r="CD7" s="618" t="s">
        <v>237</v>
      </c>
      <c r="CE7" s="619"/>
      <c r="CF7" s="619"/>
      <c r="CG7" s="619"/>
      <c r="CH7" s="619"/>
      <c r="CI7" s="619"/>
      <c r="CJ7" s="619"/>
      <c r="CK7" s="619"/>
      <c r="CL7" s="619"/>
      <c r="CM7" s="619"/>
      <c r="CN7" s="619"/>
      <c r="CO7" s="619"/>
      <c r="CP7" s="619"/>
      <c r="CQ7" s="620"/>
      <c r="CR7" s="621">
        <v>23534864</v>
      </c>
      <c r="CS7" s="622"/>
      <c r="CT7" s="622"/>
      <c r="CU7" s="622"/>
      <c r="CV7" s="622"/>
      <c r="CW7" s="622"/>
      <c r="CX7" s="622"/>
      <c r="CY7" s="623"/>
      <c r="CZ7" s="659">
        <v>10.3</v>
      </c>
      <c r="DA7" s="659"/>
      <c r="DB7" s="659"/>
      <c r="DC7" s="659"/>
      <c r="DD7" s="627">
        <v>733586</v>
      </c>
      <c r="DE7" s="622"/>
      <c r="DF7" s="622"/>
      <c r="DG7" s="622"/>
      <c r="DH7" s="622"/>
      <c r="DI7" s="622"/>
      <c r="DJ7" s="622"/>
      <c r="DK7" s="622"/>
      <c r="DL7" s="622"/>
      <c r="DM7" s="622"/>
      <c r="DN7" s="622"/>
      <c r="DO7" s="622"/>
      <c r="DP7" s="623"/>
      <c r="DQ7" s="627">
        <v>21095586</v>
      </c>
      <c r="DR7" s="622"/>
      <c r="DS7" s="622"/>
      <c r="DT7" s="622"/>
      <c r="DU7" s="622"/>
      <c r="DV7" s="622"/>
      <c r="DW7" s="622"/>
      <c r="DX7" s="622"/>
      <c r="DY7" s="622"/>
      <c r="DZ7" s="622"/>
      <c r="EA7" s="622"/>
      <c r="EB7" s="622"/>
      <c r="EC7" s="658"/>
    </row>
    <row r="8" spans="2:143" ht="11.25" customHeight="1" x14ac:dyDescent="0.15">
      <c r="B8" s="618" t="s">
        <v>238</v>
      </c>
      <c r="C8" s="619"/>
      <c r="D8" s="619"/>
      <c r="E8" s="619"/>
      <c r="F8" s="619"/>
      <c r="G8" s="619"/>
      <c r="H8" s="619"/>
      <c r="I8" s="619"/>
      <c r="J8" s="619"/>
      <c r="K8" s="619"/>
      <c r="L8" s="619"/>
      <c r="M8" s="619"/>
      <c r="N8" s="619"/>
      <c r="O8" s="619"/>
      <c r="P8" s="619"/>
      <c r="Q8" s="620"/>
      <c r="R8" s="621">
        <v>724997</v>
      </c>
      <c r="S8" s="622"/>
      <c r="T8" s="622"/>
      <c r="U8" s="622"/>
      <c r="V8" s="622"/>
      <c r="W8" s="622"/>
      <c r="X8" s="622"/>
      <c r="Y8" s="623"/>
      <c r="Z8" s="659">
        <v>0.3</v>
      </c>
      <c r="AA8" s="659"/>
      <c r="AB8" s="659"/>
      <c r="AC8" s="659"/>
      <c r="AD8" s="660">
        <v>724997</v>
      </c>
      <c r="AE8" s="660"/>
      <c r="AF8" s="660"/>
      <c r="AG8" s="660"/>
      <c r="AH8" s="660"/>
      <c r="AI8" s="660"/>
      <c r="AJ8" s="660"/>
      <c r="AK8" s="660"/>
      <c r="AL8" s="624">
        <v>0.6</v>
      </c>
      <c r="AM8" s="625"/>
      <c r="AN8" s="625"/>
      <c r="AO8" s="661"/>
      <c r="AP8" s="618" t="s">
        <v>239</v>
      </c>
      <c r="AQ8" s="619"/>
      <c r="AR8" s="619"/>
      <c r="AS8" s="619"/>
      <c r="AT8" s="619"/>
      <c r="AU8" s="619"/>
      <c r="AV8" s="619"/>
      <c r="AW8" s="619"/>
      <c r="AX8" s="619"/>
      <c r="AY8" s="619"/>
      <c r="AZ8" s="619"/>
      <c r="BA8" s="619"/>
      <c r="BB8" s="619"/>
      <c r="BC8" s="619"/>
      <c r="BD8" s="619"/>
      <c r="BE8" s="619"/>
      <c r="BF8" s="620"/>
      <c r="BG8" s="621">
        <v>997146</v>
      </c>
      <c r="BH8" s="622"/>
      <c r="BI8" s="622"/>
      <c r="BJ8" s="622"/>
      <c r="BK8" s="622"/>
      <c r="BL8" s="622"/>
      <c r="BM8" s="622"/>
      <c r="BN8" s="623"/>
      <c r="BO8" s="659">
        <v>1.1000000000000001</v>
      </c>
      <c r="BP8" s="659"/>
      <c r="BQ8" s="659"/>
      <c r="BR8" s="659"/>
      <c r="BS8" s="660" t="s">
        <v>234</v>
      </c>
      <c r="BT8" s="660"/>
      <c r="BU8" s="660"/>
      <c r="BV8" s="660"/>
      <c r="BW8" s="660"/>
      <c r="BX8" s="660"/>
      <c r="BY8" s="660"/>
      <c r="BZ8" s="660"/>
      <c r="CA8" s="660"/>
      <c r="CB8" s="700"/>
      <c r="CD8" s="618" t="s">
        <v>240</v>
      </c>
      <c r="CE8" s="619"/>
      <c r="CF8" s="619"/>
      <c r="CG8" s="619"/>
      <c r="CH8" s="619"/>
      <c r="CI8" s="619"/>
      <c r="CJ8" s="619"/>
      <c r="CK8" s="619"/>
      <c r="CL8" s="619"/>
      <c r="CM8" s="619"/>
      <c r="CN8" s="619"/>
      <c r="CO8" s="619"/>
      <c r="CP8" s="619"/>
      <c r="CQ8" s="620"/>
      <c r="CR8" s="621">
        <v>114719290</v>
      </c>
      <c r="CS8" s="622"/>
      <c r="CT8" s="622"/>
      <c r="CU8" s="622"/>
      <c r="CV8" s="622"/>
      <c r="CW8" s="622"/>
      <c r="CX8" s="622"/>
      <c r="CY8" s="623"/>
      <c r="CZ8" s="659">
        <v>50.3</v>
      </c>
      <c r="DA8" s="659"/>
      <c r="DB8" s="659"/>
      <c r="DC8" s="659"/>
      <c r="DD8" s="627">
        <v>1574986</v>
      </c>
      <c r="DE8" s="622"/>
      <c r="DF8" s="622"/>
      <c r="DG8" s="622"/>
      <c r="DH8" s="622"/>
      <c r="DI8" s="622"/>
      <c r="DJ8" s="622"/>
      <c r="DK8" s="622"/>
      <c r="DL8" s="622"/>
      <c r="DM8" s="622"/>
      <c r="DN8" s="622"/>
      <c r="DO8" s="622"/>
      <c r="DP8" s="623"/>
      <c r="DQ8" s="627">
        <v>47117203</v>
      </c>
      <c r="DR8" s="622"/>
      <c r="DS8" s="622"/>
      <c r="DT8" s="622"/>
      <c r="DU8" s="622"/>
      <c r="DV8" s="622"/>
      <c r="DW8" s="622"/>
      <c r="DX8" s="622"/>
      <c r="DY8" s="622"/>
      <c r="DZ8" s="622"/>
      <c r="EA8" s="622"/>
      <c r="EB8" s="622"/>
      <c r="EC8" s="658"/>
    </row>
    <row r="9" spans="2:143" ht="11.25" customHeight="1" x14ac:dyDescent="0.15">
      <c r="B9" s="618" t="s">
        <v>241</v>
      </c>
      <c r="C9" s="619"/>
      <c r="D9" s="619"/>
      <c r="E9" s="619"/>
      <c r="F9" s="619"/>
      <c r="G9" s="619"/>
      <c r="H9" s="619"/>
      <c r="I9" s="619"/>
      <c r="J9" s="619"/>
      <c r="K9" s="619"/>
      <c r="L9" s="619"/>
      <c r="M9" s="619"/>
      <c r="N9" s="619"/>
      <c r="O9" s="619"/>
      <c r="P9" s="619"/>
      <c r="Q9" s="620"/>
      <c r="R9" s="621">
        <v>555017</v>
      </c>
      <c r="S9" s="622"/>
      <c r="T9" s="622"/>
      <c r="U9" s="622"/>
      <c r="V9" s="622"/>
      <c r="W9" s="622"/>
      <c r="X9" s="622"/>
      <c r="Y9" s="623"/>
      <c r="Z9" s="659">
        <v>0.2</v>
      </c>
      <c r="AA9" s="659"/>
      <c r="AB9" s="659"/>
      <c r="AC9" s="659"/>
      <c r="AD9" s="660">
        <v>555017</v>
      </c>
      <c r="AE9" s="660"/>
      <c r="AF9" s="660"/>
      <c r="AG9" s="660"/>
      <c r="AH9" s="660"/>
      <c r="AI9" s="660"/>
      <c r="AJ9" s="660"/>
      <c r="AK9" s="660"/>
      <c r="AL9" s="624">
        <v>0.5</v>
      </c>
      <c r="AM9" s="625"/>
      <c r="AN9" s="625"/>
      <c r="AO9" s="661"/>
      <c r="AP9" s="618" t="s">
        <v>242</v>
      </c>
      <c r="AQ9" s="619"/>
      <c r="AR9" s="619"/>
      <c r="AS9" s="619"/>
      <c r="AT9" s="619"/>
      <c r="AU9" s="619"/>
      <c r="AV9" s="619"/>
      <c r="AW9" s="619"/>
      <c r="AX9" s="619"/>
      <c r="AY9" s="619"/>
      <c r="AZ9" s="619"/>
      <c r="BA9" s="619"/>
      <c r="BB9" s="619"/>
      <c r="BC9" s="619"/>
      <c r="BD9" s="619"/>
      <c r="BE9" s="619"/>
      <c r="BF9" s="620"/>
      <c r="BG9" s="621">
        <v>36419212</v>
      </c>
      <c r="BH9" s="622"/>
      <c r="BI9" s="622"/>
      <c r="BJ9" s="622"/>
      <c r="BK9" s="622"/>
      <c r="BL9" s="622"/>
      <c r="BM9" s="622"/>
      <c r="BN9" s="623"/>
      <c r="BO9" s="659">
        <v>39.299999999999997</v>
      </c>
      <c r="BP9" s="659"/>
      <c r="BQ9" s="659"/>
      <c r="BR9" s="659"/>
      <c r="BS9" s="660" t="s">
        <v>147</v>
      </c>
      <c r="BT9" s="660"/>
      <c r="BU9" s="660"/>
      <c r="BV9" s="660"/>
      <c r="BW9" s="660"/>
      <c r="BX9" s="660"/>
      <c r="BY9" s="660"/>
      <c r="BZ9" s="660"/>
      <c r="CA9" s="660"/>
      <c r="CB9" s="700"/>
      <c r="CD9" s="618" t="s">
        <v>243</v>
      </c>
      <c r="CE9" s="619"/>
      <c r="CF9" s="619"/>
      <c r="CG9" s="619"/>
      <c r="CH9" s="619"/>
      <c r="CI9" s="619"/>
      <c r="CJ9" s="619"/>
      <c r="CK9" s="619"/>
      <c r="CL9" s="619"/>
      <c r="CM9" s="619"/>
      <c r="CN9" s="619"/>
      <c r="CO9" s="619"/>
      <c r="CP9" s="619"/>
      <c r="CQ9" s="620"/>
      <c r="CR9" s="621">
        <v>26774545</v>
      </c>
      <c r="CS9" s="622"/>
      <c r="CT9" s="622"/>
      <c r="CU9" s="622"/>
      <c r="CV9" s="622"/>
      <c r="CW9" s="622"/>
      <c r="CX9" s="622"/>
      <c r="CY9" s="623"/>
      <c r="CZ9" s="659">
        <v>11.7</v>
      </c>
      <c r="DA9" s="659"/>
      <c r="DB9" s="659"/>
      <c r="DC9" s="659"/>
      <c r="DD9" s="627">
        <v>3917073</v>
      </c>
      <c r="DE9" s="622"/>
      <c r="DF9" s="622"/>
      <c r="DG9" s="622"/>
      <c r="DH9" s="622"/>
      <c r="DI9" s="622"/>
      <c r="DJ9" s="622"/>
      <c r="DK9" s="622"/>
      <c r="DL9" s="622"/>
      <c r="DM9" s="622"/>
      <c r="DN9" s="622"/>
      <c r="DO9" s="622"/>
      <c r="DP9" s="623"/>
      <c r="DQ9" s="627">
        <v>12454994</v>
      </c>
      <c r="DR9" s="622"/>
      <c r="DS9" s="622"/>
      <c r="DT9" s="622"/>
      <c r="DU9" s="622"/>
      <c r="DV9" s="622"/>
      <c r="DW9" s="622"/>
      <c r="DX9" s="622"/>
      <c r="DY9" s="622"/>
      <c r="DZ9" s="622"/>
      <c r="EA9" s="622"/>
      <c r="EB9" s="622"/>
      <c r="EC9" s="658"/>
    </row>
    <row r="10" spans="2:143" ht="11.25" customHeight="1" x14ac:dyDescent="0.15">
      <c r="B10" s="618" t="s">
        <v>244</v>
      </c>
      <c r="C10" s="619"/>
      <c r="D10" s="619"/>
      <c r="E10" s="619"/>
      <c r="F10" s="619"/>
      <c r="G10" s="619"/>
      <c r="H10" s="619"/>
      <c r="I10" s="619"/>
      <c r="J10" s="619"/>
      <c r="K10" s="619"/>
      <c r="L10" s="619"/>
      <c r="M10" s="619"/>
      <c r="N10" s="619"/>
      <c r="O10" s="619"/>
      <c r="P10" s="619"/>
      <c r="Q10" s="620"/>
      <c r="R10" s="621" t="s">
        <v>234</v>
      </c>
      <c r="S10" s="622"/>
      <c r="T10" s="622"/>
      <c r="U10" s="622"/>
      <c r="V10" s="622"/>
      <c r="W10" s="622"/>
      <c r="X10" s="622"/>
      <c r="Y10" s="623"/>
      <c r="Z10" s="659" t="s">
        <v>234</v>
      </c>
      <c r="AA10" s="659"/>
      <c r="AB10" s="659"/>
      <c r="AC10" s="659"/>
      <c r="AD10" s="660" t="s">
        <v>234</v>
      </c>
      <c r="AE10" s="660"/>
      <c r="AF10" s="660"/>
      <c r="AG10" s="660"/>
      <c r="AH10" s="660"/>
      <c r="AI10" s="660"/>
      <c r="AJ10" s="660"/>
      <c r="AK10" s="660"/>
      <c r="AL10" s="624" t="s">
        <v>234</v>
      </c>
      <c r="AM10" s="625"/>
      <c r="AN10" s="625"/>
      <c r="AO10" s="661"/>
      <c r="AP10" s="618" t="s">
        <v>245</v>
      </c>
      <c r="AQ10" s="619"/>
      <c r="AR10" s="619"/>
      <c r="AS10" s="619"/>
      <c r="AT10" s="619"/>
      <c r="AU10" s="619"/>
      <c r="AV10" s="619"/>
      <c r="AW10" s="619"/>
      <c r="AX10" s="619"/>
      <c r="AY10" s="619"/>
      <c r="AZ10" s="619"/>
      <c r="BA10" s="619"/>
      <c r="BB10" s="619"/>
      <c r="BC10" s="619"/>
      <c r="BD10" s="619"/>
      <c r="BE10" s="619"/>
      <c r="BF10" s="620"/>
      <c r="BG10" s="621">
        <v>1502056</v>
      </c>
      <c r="BH10" s="622"/>
      <c r="BI10" s="622"/>
      <c r="BJ10" s="622"/>
      <c r="BK10" s="622"/>
      <c r="BL10" s="622"/>
      <c r="BM10" s="622"/>
      <c r="BN10" s="623"/>
      <c r="BO10" s="659">
        <v>1.6</v>
      </c>
      <c r="BP10" s="659"/>
      <c r="BQ10" s="659"/>
      <c r="BR10" s="659"/>
      <c r="BS10" s="660" t="s">
        <v>234</v>
      </c>
      <c r="BT10" s="660"/>
      <c r="BU10" s="660"/>
      <c r="BV10" s="660"/>
      <c r="BW10" s="660"/>
      <c r="BX10" s="660"/>
      <c r="BY10" s="660"/>
      <c r="BZ10" s="660"/>
      <c r="CA10" s="660"/>
      <c r="CB10" s="700"/>
      <c r="CD10" s="618" t="s">
        <v>246</v>
      </c>
      <c r="CE10" s="619"/>
      <c r="CF10" s="619"/>
      <c r="CG10" s="619"/>
      <c r="CH10" s="619"/>
      <c r="CI10" s="619"/>
      <c r="CJ10" s="619"/>
      <c r="CK10" s="619"/>
      <c r="CL10" s="619"/>
      <c r="CM10" s="619"/>
      <c r="CN10" s="619"/>
      <c r="CO10" s="619"/>
      <c r="CP10" s="619"/>
      <c r="CQ10" s="620"/>
      <c r="CR10" s="621">
        <v>529129</v>
      </c>
      <c r="CS10" s="622"/>
      <c r="CT10" s="622"/>
      <c r="CU10" s="622"/>
      <c r="CV10" s="622"/>
      <c r="CW10" s="622"/>
      <c r="CX10" s="622"/>
      <c r="CY10" s="623"/>
      <c r="CZ10" s="659">
        <v>0.2</v>
      </c>
      <c r="DA10" s="659"/>
      <c r="DB10" s="659"/>
      <c r="DC10" s="659"/>
      <c r="DD10" s="627" t="s">
        <v>147</v>
      </c>
      <c r="DE10" s="622"/>
      <c r="DF10" s="622"/>
      <c r="DG10" s="622"/>
      <c r="DH10" s="622"/>
      <c r="DI10" s="622"/>
      <c r="DJ10" s="622"/>
      <c r="DK10" s="622"/>
      <c r="DL10" s="622"/>
      <c r="DM10" s="622"/>
      <c r="DN10" s="622"/>
      <c r="DO10" s="622"/>
      <c r="DP10" s="623"/>
      <c r="DQ10" s="627">
        <v>460110</v>
      </c>
      <c r="DR10" s="622"/>
      <c r="DS10" s="622"/>
      <c r="DT10" s="622"/>
      <c r="DU10" s="622"/>
      <c r="DV10" s="622"/>
      <c r="DW10" s="622"/>
      <c r="DX10" s="622"/>
      <c r="DY10" s="622"/>
      <c r="DZ10" s="622"/>
      <c r="EA10" s="622"/>
      <c r="EB10" s="622"/>
      <c r="EC10" s="658"/>
    </row>
    <row r="11" spans="2:143" ht="11.25" customHeight="1" x14ac:dyDescent="0.15">
      <c r="B11" s="618" t="s">
        <v>247</v>
      </c>
      <c r="C11" s="619"/>
      <c r="D11" s="619"/>
      <c r="E11" s="619"/>
      <c r="F11" s="619"/>
      <c r="G11" s="619"/>
      <c r="H11" s="619"/>
      <c r="I11" s="619"/>
      <c r="J11" s="619"/>
      <c r="K11" s="619"/>
      <c r="L11" s="619"/>
      <c r="M11" s="619"/>
      <c r="N11" s="619"/>
      <c r="O11" s="619"/>
      <c r="P11" s="619"/>
      <c r="Q11" s="620"/>
      <c r="R11" s="621">
        <v>13970803</v>
      </c>
      <c r="S11" s="622"/>
      <c r="T11" s="622"/>
      <c r="U11" s="622"/>
      <c r="V11" s="622"/>
      <c r="W11" s="622"/>
      <c r="X11" s="622"/>
      <c r="Y11" s="623"/>
      <c r="Z11" s="624">
        <v>5.9</v>
      </c>
      <c r="AA11" s="625"/>
      <c r="AB11" s="625"/>
      <c r="AC11" s="626"/>
      <c r="AD11" s="627">
        <v>13970803</v>
      </c>
      <c r="AE11" s="622"/>
      <c r="AF11" s="622"/>
      <c r="AG11" s="622"/>
      <c r="AH11" s="622"/>
      <c r="AI11" s="622"/>
      <c r="AJ11" s="622"/>
      <c r="AK11" s="623"/>
      <c r="AL11" s="624">
        <v>12.2</v>
      </c>
      <c r="AM11" s="625"/>
      <c r="AN11" s="625"/>
      <c r="AO11" s="661"/>
      <c r="AP11" s="618" t="s">
        <v>248</v>
      </c>
      <c r="AQ11" s="619"/>
      <c r="AR11" s="619"/>
      <c r="AS11" s="619"/>
      <c r="AT11" s="619"/>
      <c r="AU11" s="619"/>
      <c r="AV11" s="619"/>
      <c r="AW11" s="619"/>
      <c r="AX11" s="619"/>
      <c r="AY11" s="619"/>
      <c r="AZ11" s="619"/>
      <c r="BA11" s="619"/>
      <c r="BB11" s="619"/>
      <c r="BC11" s="619"/>
      <c r="BD11" s="619"/>
      <c r="BE11" s="619"/>
      <c r="BF11" s="620"/>
      <c r="BG11" s="621">
        <v>3575613</v>
      </c>
      <c r="BH11" s="622"/>
      <c r="BI11" s="622"/>
      <c r="BJ11" s="622"/>
      <c r="BK11" s="622"/>
      <c r="BL11" s="622"/>
      <c r="BM11" s="622"/>
      <c r="BN11" s="623"/>
      <c r="BO11" s="659">
        <v>3.9</v>
      </c>
      <c r="BP11" s="659"/>
      <c r="BQ11" s="659"/>
      <c r="BR11" s="659"/>
      <c r="BS11" s="660">
        <v>662325</v>
      </c>
      <c r="BT11" s="660"/>
      <c r="BU11" s="660"/>
      <c r="BV11" s="660"/>
      <c r="BW11" s="660"/>
      <c r="BX11" s="660"/>
      <c r="BY11" s="660"/>
      <c r="BZ11" s="660"/>
      <c r="CA11" s="660"/>
      <c r="CB11" s="700"/>
      <c r="CD11" s="618" t="s">
        <v>249</v>
      </c>
      <c r="CE11" s="619"/>
      <c r="CF11" s="619"/>
      <c r="CG11" s="619"/>
      <c r="CH11" s="619"/>
      <c r="CI11" s="619"/>
      <c r="CJ11" s="619"/>
      <c r="CK11" s="619"/>
      <c r="CL11" s="619"/>
      <c r="CM11" s="619"/>
      <c r="CN11" s="619"/>
      <c r="CO11" s="619"/>
      <c r="CP11" s="619"/>
      <c r="CQ11" s="620"/>
      <c r="CR11" s="621">
        <v>412216</v>
      </c>
      <c r="CS11" s="622"/>
      <c r="CT11" s="622"/>
      <c r="CU11" s="622"/>
      <c r="CV11" s="622"/>
      <c r="CW11" s="622"/>
      <c r="CX11" s="622"/>
      <c r="CY11" s="623"/>
      <c r="CZ11" s="659">
        <v>0.2</v>
      </c>
      <c r="DA11" s="659"/>
      <c r="DB11" s="659"/>
      <c r="DC11" s="659"/>
      <c r="DD11" s="627">
        <v>21115</v>
      </c>
      <c r="DE11" s="622"/>
      <c r="DF11" s="622"/>
      <c r="DG11" s="622"/>
      <c r="DH11" s="622"/>
      <c r="DI11" s="622"/>
      <c r="DJ11" s="622"/>
      <c r="DK11" s="622"/>
      <c r="DL11" s="622"/>
      <c r="DM11" s="622"/>
      <c r="DN11" s="622"/>
      <c r="DO11" s="622"/>
      <c r="DP11" s="623"/>
      <c r="DQ11" s="627">
        <v>284962</v>
      </c>
      <c r="DR11" s="622"/>
      <c r="DS11" s="622"/>
      <c r="DT11" s="622"/>
      <c r="DU11" s="622"/>
      <c r="DV11" s="622"/>
      <c r="DW11" s="622"/>
      <c r="DX11" s="622"/>
      <c r="DY11" s="622"/>
      <c r="DZ11" s="622"/>
      <c r="EA11" s="622"/>
      <c r="EB11" s="622"/>
      <c r="EC11" s="658"/>
    </row>
    <row r="12" spans="2:143" ht="11.25" customHeight="1" x14ac:dyDescent="0.15">
      <c r="B12" s="618" t="s">
        <v>250</v>
      </c>
      <c r="C12" s="619"/>
      <c r="D12" s="619"/>
      <c r="E12" s="619"/>
      <c r="F12" s="619"/>
      <c r="G12" s="619"/>
      <c r="H12" s="619"/>
      <c r="I12" s="619"/>
      <c r="J12" s="619"/>
      <c r="K12" s="619"/>
      <c r="L12" s="619"/>
      <c r="M12" s="619"/>
      <c r="N12" s="619"/>
      <c r="O12" s="619"/>
      <c r="P12" s="619"/>
      <c r="Q12" s="620"/>
      <c r="R12" s="621">
        <v>91485</v>
      </c>
      <c r="S12" s="622"/>
      <c r="T12" s="622"/>
      <c r="U12" s="622"/>
      <c r="V12" s="622"/>
      <c r="W12" s="622"/>
      <c r="X12" s="622"/>
      <c r="Y12" s="623"/>
      <c r="Z12" s="659">
        <v>0</v>
      </c>
      <c r="AA12" s="659"/>
      <c r="AB12" s="659"/>
      <c r="AC12" s="659"/>
      <c r="AD12" s="660">
        <v>91485</v>
      </c>
      <c r="AE12" s="660"/>
      <c r="AF12" s="660"/>
      <c r="AG12" s="660"/>
      <c r="AH12" s="660"/>
      <c r="AI12" s="660"/>
      <c r="AJ12" s="660"/>
      <c r="AK12" s="660"/>
      <c r="AL12" s="624">
        <v>0.1</v>
      </c>
      <c r="AM12" s="625"/>
      <c r="AN12" s="625"/>
      <c r="AO12" s="661"/>
      <c r="AP12" s="618" t="s">
        <v>251</v>
      </c>
      <c r="AQ12" s="619"/>
      <c r="AR12" s="619"/>
      <c r="AS12" s="619"/>
      <c r="AT12" s="619"/>
      <c r="AU12" s="619"/>
      <c r="AV12" s="619"/>
      <c r="AW12" s="619"/>
      <c r="AX12" s="619"/>
      <c r="AY12" s="619"/>
      <c r="AZ12" s="619"/>
      <c r="BA12" s="619"/>
      <c r="BB12" s="619"/>
      <c r="BC12" s="619"/>
      <c r="BD12" s="619"/>
      <c r="BE12" s="619"/>
      <c r="BF12" s="620"/>
      <c r="BG12" s="621">
        <v>36503616</v>
      </c>
      <c r="BH12" s="622"/>
      <c r="BI12" s="622"/>
      <c r="BJ12" s="622"/>
      <c r="BK12" s="622"/>
      <c r="BL12" s="622"/>
      <c r="BM12" s="622"/>
      <c r="BN12" s="623"/>
      <c r="BO12" s="659">
        <v>39.4</v>
      </c>
      <c r="BP12" s="659"/>
      <c r="BQ12" s="659"/>
      <c r="BR12" s="659"/>
      <c r="BS12" s="660" t="s">
        <v>234</v>
      </c>
      <c r="BT12" s="660"/>
      <c r="BU12" s="660"/>
      <c r="BV12" s="660"/>
      <c r="BW12" s="660"/>
      <c r="BX12" s="660"/>
      <c r="BY12" s="660"/>
      <c r="BZ12" s="660"/>
      <c r="CA12" s="660"/>
      <c r="CB12" s="700"/>
      <c r="CD12" s="618" t="s">
        <v>252</v>
      </c>
      <c r="CE12" s="619"/>
      <c r="CF12" s="619"/>
      <c r="CG12" s="619"/>
      <c r="CH12" s="619"/>
      <c r="CI12" s="619"/>
      <c r="CJ12" s="619"/>
      <c r="CK12" s="619"/>
      <c r="CL12" s="619"/>
      <c r="CM12" s="619"/>
      <c r="CN12" s="619"/>
      <c r="CO12" s="619"/>
      <c r="CP12" s="619"/>
      <c r="CQ12" s="620"/>
      <c r="CR12" s="621">
        <v>2617576</v>
      </c>
      <c r="CS12" s="622"/>
      <c r="CT12" s="622"/>
      <c r="CU12" s="622"/>
      <c r="CV12" s="622"/>
      <c r="CW12" s="622"/>
      <c r="CX12" s="622"/>
      <c r="CY12" s="623"/>
      <c r="CZ12" s="659">
        <v>1.1000000000000001</v>
      </c>
      <c r="DA12" s="659"/>
      <c r="DB12" s="659"/>
      <c r="DC12" s="659"/>
      <c r="DD12" s="627">
        <v>6816</v>
      </c>
      <c r="DE12" s="622"/>
      <c r="DF12" s="622"/>
      <c r="DG12" s="622"/>
      <c r="DH12" s="622"/>
      <c r="DI12" s="622"/>
      <c r="DJ12" s="622"/>
      <c r="DK12" s="622"/>
      <c r="DL12" s="622"/>
      <c r="DM12" s="622"/>
      <c r="DN12" s="622"/>
      <c r="DO12" s="622"/>
      <c r="DP12" s="623"/>
      <c r="DQ12" s="627">
        <v>2112381</v>
      </c>
      <c r="DR12" s="622"/>
      <c r="DS12" s="622"/>
      <c r="DT12" s="622"/>
      <c r="DU12" s="622"/>
      <c r="DV12" s="622"/>
      <c r="DW12" s="622"/>
      <c r="DX12" s="622"/>
      <c r="DY12" s="622"/>
      <c r="DZ12" s="622"/>
      <c r="EA12" s="622"/>
      <c r="EB12" s="622"/>
      <c r="EC12" s="658"/>
    </row>
    <row r="13" spans="2:143" ht="11.25" customHeight="1" x14ac:dyDescent="0.15">
      <c r="B13" s="618" t="s">
        <v>253</v>
      </c>
      <c r="C13" s="619"/>
      <c r="D13" s="619"/>
      <c r="E13" s="619"/>
      <c r="F13" s="619"/>
      <c r="G13" s="619"/>
      <c r="H13" s="619"/>
      <c r="I13" s="619"/>
      <c r="J13" s="619"/>
      <c r="K13" s="619"/>
      <c r="L13" s="619"/>
      <c r="M13" s="619"/>
      <c r="N13" s="619"/>
      <c r="O13" s="619"/>
      <c r="P13" s="619"/>
      <c r="Q13" s="620"/>
      <c r="R13" s="621" t="s">
        <v>147</v>
      </c>
      <c r="S13" s="622"/>
      <c r="T13" s="622"/>
      <c r="U13" s="622"/>
      <c r="V13" s="622"/>
      <c r="W13" s="622"/>
      <c r="X13" s="622"/>
      <c r="Y13" s="623"/>
      <c r="Z13" s="659" t="s">
        <v>234</v>
      </c>
      <c r="AA13" s="659"/>
      <c r="AB13" s="659"/>
      <c r="AC13" s="659"/>
      <c r="AD13" s="660" t="s">
        <v>234</v>
      </c>
      <c r="AE13" s="660"/>
      <c r="AF13" s="660"/>
      <c r="AG13" s="660"/>
      <c r="AH13" s="660"/>
      <c r="AI13" s="660"/>
      <c r="AJ13" s="660"/>
      <c r="AK13" s="660"/>
      <c r="AL13" s="624" t="s">
        <v>234</v>
      </c>
      <c r="AM13" s="625"/>
      <c r="AN13" s="625"/>
      <c r="AO13" s="661"/>
      <c r="AP13" s="618" t="s">
        <v>254</v>
      </c>
      <c r="AQ13" s="619"/>
      <c r="AR13" s="619"/>
      <c r="AS13" s="619"/>
      <c r="AT13" s="619"/>
      <c r="AU13" s="619"/>
      <c r="AV13" s="619"/>
      <c r="AW13" s="619"/>
      <c r="AX13" s="619"/>
      <c r="AY13" s="619"/>
      <c r="AZ13" s="619"/>
      <c r="BA13" s="619"/>
      <c r="BB13" s="619"/>
      <c r="BC13" s="619"/>
      <c r="BD13" s="619"/>
      <c r="BE13" s="619"/>
      <c r="BF13" s="620"/>
      <c r="BG13" s="621">
        <v>35651472</v>
      </c>
      <c r="BH13" s="622"/>
      <c r="BI13" s="622"/>
      <c r="BJ13" s="622"/>
      <c r="BK13" s="622"/>
      <c r="BL13" s="622"/>
      <c r="BM13" s="622"/>
      <c r="BN13" s="623"/>
      <c r="BO13" s="659">
        <v>38.4</v>
      </c>
      <c r="BP13" s="659"/>
      <c r="BQ13" s="659"/>
      <c r="BR13" s="659"/>
      <c r="BS13" s="660" t="s">
        <v>147</v>
      </c>
      <c r="BT13" s="660"/>
      <c r="BU13" s="660"/>
      <c r="BV13" s="660"/>
      <c r="BW13" s="660"/>
      <c r="BX13" s="660"/>
      <c r="BY13" s="660"/>
      <c r="BZ13" s="660"/>
      <c r="CA13" s="660"/>
      <c r="CB13" s="700"/>
      <c r="CD13" s="618" t="s">
        <v>255</v>
      </c>
      <c r="CE13" s="619"/>
      <c r="CF13" s="619"/>
      <c r="CG13" s="619"/>
      <c r="CH13" s="619"/>
      <c r="CI13" s="619"/>
      <c r="CJ13" s="619"/>
      <c r="CK13" s="619"/>
      <c r="CL13" s="619"/>
      <c r="CM13" s="619"/>
      <c r="CN13" s="619"/>
      <c r="CO13" s="619"/>
      <c r="CP13" s="619"/>
      <c r="CQ13" s="620"/>
      <c r="CR13" s="621">
        <v>17489268</v>
      </c>
      <c r="CS13" s="622"/>
      <c r="CT13" s="622"/>
      <c r="CU13" s="622"/>
      <c r="CV13" s="622"/>
      <c r="CW13" s="622"/>
      <c r="CX13" s="622"/>
      <c r="CY13" s="623"/>
      <c r="CZ13" s="659">
        <v>7.7</v>
      </c>
      <c r="DA13" s="659"/>
      <c r="DB13" s="659"/>
      <c r="DC13" s="659"/>
      <c r="DD13" s="627">
        <v>6885204</v>
      </c>
      <c r="DE13" s="622"/>
      <c r="DF13" s="622"/>
      <c r="DG13" s="622"/>
      <c r="DH13" s="622"/>
      <c r="DI13" s="622"/>
      <c r="DJ13" s="622"/>
      <c r="DK13" s="622"/>
      <c r="DL13" s="622"/>
      <c r="DM13" s="622"/>
      <c r="DN13" s="622"/>
      <c r="DO13" s="622"/>
      <c r="DP13" s="623"/>
      <c r="DQ13" s="627">
        <v>13157056</v>
      </c>
      <c r="DR13" s="622"/>
      <c r="DS13" s="622"/>
      <c r="DT13" s="622"/>
      <c r="DU13" s="622"/>
      <c r="DV13" s="622"/>
      <c r="DW13" s="622"/>
      <c r="DX13" s="622"/>
      <c r="DY13" s="622"/>
      <c r="DZ13" s="622"/>
      <c r="EA13" s="622"/>
      <c r="EB13" s="622"/>
      <c r="EC13" s="658"/>
    </row>
    <row r="14" spans="2:143" ht="11.25" customHeight="1" x14ac:dyDescent="0.15">
      <c r="B14" s="618" t="s">
        <v>256</v>
      </c>
      <c r="C14" s="619"/>
      <c r="D14" s="619"/>
      <c r="E14" s="619"/>
      <c r="F14" s="619"/>
      <c r="G14" s="619"/>
      <c r="H14" s="619"/>
      <c r="I14" s="619"/>
      <c r="J14" s="619"/>
      <c r="K14" s="619"/>
      <c r="L14" s="619"/>
      <c r="M14" s="619"/>
      <c r="N14" s="619"/>
      <c r="O14" s="619"/>
      <c r="P14" s="619"/>
      <c r="Q14" s="620"/>
      <c r="R14" s="621">
        <v>48</v>
      </c>
      <c r="S14" s="622"/>
      <c r="T14" s="622"/>
      <c r="U14" s="622"/>
      <c r="V14" s="622"/>
      <c r="W14" s="622"/>
      <c r="X14" s="622"/>
      <c r="Y14" s="623"/>
      <c r="Z14" s="659">
        <v>0</v>
      </c>
      <c r="AA14" s="659"/>
      <c r="AB14" s="659"/>
      <c r="AC14" s="659"/>
      <c r="AD14" s="660">
        <v>48</v>
      </c>
      <c r="AE14" s="660"/>
      <c r="AF14" s="660"/>
      <c r="AG14" s="660"/>
      <c r="AH14" s="660"/>
      <c r="AI14" s="660"/>
      <c r="AJ14" s="660"/>
      <c r="AK14" s="660"/>
      <c r="AL14" s="624">
        <v>0</v>
      </c>
      <c r="AM14" s="625"/>
      <c r="AN14" s="625"/>
      <c r="AO14" s="661"/>
      <c r="AP14" s="618" t="s">
        <v>257</v>
      </c>
      <c r="AQ14" s="619"/>
      <c r="AR14" s="619"/>
      <c r="AS14" s="619"/>
      <c r="AT14" s="619"/>
      <c r="AU14" s="619"/>
      <c r="AV14" s="619"/>
      <c r="AW14" s="619"/>
      <c r="AX14" s="619"/>
      <c r="AY14" s="619"/>
      <c r="AZ14" s="619"/>
      <c r="BA14" s="619"/>
      <c r="BB14" s="619"/>
      <c r="BC14" s="619"/>
      <c r="BD14" s="619"/>
      <c r="BE14" s="619"/>
      <c r="BF14" s="620"/>
      <c r="BG14" s="621">
        <v>886364</v>
      </c>
      <c r="BH14" s="622"/>
      <c r="BI14" s="622"/>
      <c r="BJ14" s="622"/>
      <c r="BK14" s="622"/>
      <c r="BL14" s="622"/>
      <c r="BM14" s="622"/>
      <c r="BN14" s="623"/>
      <c r="BO14" s="659">
        <v>1</v>
      </c>
      <c r="BP14" s="659"/>
      <c r="BQ14" s="659"/>
      <c r="BR14" s="659"/>
      <c r="BS14" s="660" t="s">
        <v>234</v>
      </c>
      <c r="BT14" s="660"/>
      <c r="BU14" s="660"/>
      <c r="BV14" s="660"/>
      <c r="BW14" s="660"/>
      <c r="BX14" s="660"/>
      <c r="BY14" s="660"/>
      <c r="BZ14" s="660"/>
      <c r="CA14" s="660"/>
      <c r="CB14" s="700"/>
      <c r="CD14" s="618" t="s">
        <v>258</v>
      </c>
      <c r="CE14" s="619"/>
      <c r="CF14" s="619"/>
      <c r="CG14" s="619"/>
      <c r="CH14" s="619"/>
      <c r="CI14" s="619"/>
      <c r="CJ14" s="619"/>
      <c r="CK14" s="619"/>
      <c r="CL14" s="619"/>
      <c r="CM14" s="619"/>
      <c r="CN14" s="619"/>
      <c r="CO14" s="619"/>
      <c r="CP14" s="619"/>
      <c r="CQ14" s="620"/>
      <c r="CR14" s="621">
        <v>6334634</v>
      </c>
      <c r="CS14" s="622"/>
      <c r="CT14" s="622"/>
      <c r="CU14" s="622"/>
      <c r="CV14" s="622"/>
      <c r="CW14" s="622"/>
      <c r="CX14" s="622"/>
      <c r="CY14" s="623"/>
      <c r="CZ14" s="659">
        <v>2.8</v>
      </c>
      <c r="DA14" s="659"/>
      <c r="DB14" s="659"/>
      <c r="DC14" s="659"/>
      <c r="DD14" s="627">
        <v>186043</v>
      </c>
      <c r="DE14" s="622"/>
      <c r="DF14" s="622"/>
      <c r="DG14" s="622"/>
      <c r="DH14" s="622"/>
      <c r="DI14" s="622"/>
      <c r="DJ14" s="622"/>
      <c r="DK14" s="622"/>
      <c r="DL14" s="622"/>
      <c r="DM14" s="622"/>
      <c r="DN14" s="622"/>
      <c r="DO14" s="622"/>
      <c r="DP14" s="623"/>
      <c r="DQ14" s="627">
        <v>4727264</v>
      </c>
      <c r="DR14" s="622"/>
      <c r="DS14" s="622"/>
      <c r="DT14" s="622"/>
      <c r="DU14" s="622"/>
      <c r="DV14" s="622"/>
      <c r="DW14" s="622"/>
      <c r="DX14" s="622"/>
      <c r="DY14" s="622"/>
      <c r="DZ14" s="622"/>
      <c r="EA14" s="622"/>
      <c r="EB14" s="622"/>
      <c r="EC14" s="658"/>
    </row>
    <row r="15" spans="2:143" ht="11.25" customHeight="1" x14ac:dyDescent="0.15">
      <c r="B15" s="618" t="s">
        <v>259</v>
      </c>
      <c r="C15" s="619"/>
      <c r="D15" s="619"/>
      <c r="E15" s="619"/>
      <c r="F15" s="619"/>
      <c r="G15" s="619"/>
      <c r="H15" s="619"/>
      <c r="I15" s="619"/>
      <c r="J15" s="619"/>
      <c r="K15" s="619"/>
      <c r="L15" s="619"/>
      <c r="M15" s="619"/>
      <c r="N15" s="619"/>
      <c r="O15" s="619"/>
      <c r="P15" s="619"/>
      <c r="Q15" s="620"/>
      <c r="R15" s="621" t="s">
        <v>147</v>
      </c>
      <c r="S15" s="622"/>
      <c r="T15" s="622"/>
      <c r="U15" s="622"/>
      <c r="V15" s="622"/>
      <c r="W15" s="622"/>
      <c r="X15" s="622"/>
      <c r="Y15" s="623"/>
      <c r="Z15" s="659" t="s">
        <v>234</v>
      </c>
      <c r="AA15" s="659"/>
      <c r="AB15" s="659"/>
      <c r="AC15" s="659"/>
      <c r="AD15" s="660" t="s">
        <v>147</v>
      </c>
      <c r="AE15" s="660"/>
      <c r="AF15" s="660"/>
      <c r="AG15" s="660"/>
      <c r="AH15" s="660"/>
      <c r="AI15" s="660"/>
      <c r="AJ15" s="660"/>
      <c r="AK15" s="660"/>
      <c r="AL15" s="624" t="s">
        <v>234</v>
      </c>
      <c r="AM15" s="625"/>
      <c r="AN15" s="625"/>
      <c r="AO15" s="661"/>
      <c r="AP15" s="618" t="s">
        <v>260</v>
      </c>
      <c r="AQ15" s="619"/>
      <c r="AR15" s="619"/>
      <c r="AS15" s="619"/>
      <c r="AT15" s="619"/>
      <c r="AU15" s="619"/>
      <c r="AV15" s="619"/>
      <c r="AW15" s="619"/>
      <c r="AX15" s="619"/>
      <c r="AY15" s="619"/>
      <c r="AZ15" s="619"/>
      <c r="BA15" s="619"/>
      <c r="BB15" s="619"/>
      <c r="BC15" s="619"/>
      <c r="BD15" s="619"/>
      <c r="BE15" s="619"/>
      <c r="BF15" s="620"/>
      <c r="BG15" s="621">
        <v>3532751</v>
      </c>
      <c r="BH15" s="622"/>
      <c r="BI15" s="622"/>
      <c r="BJ15" s="622"/>
      <c r="BK15" s="622"/>
      <c r="BL15" s="622"/>
      <c r="BM15" s="622"/>
      <c r="BN15" s="623"/>
      <c r="BO15" s="659">
        <v>3.8</v>
      </c>
      <c r="BP15" s="659"/>
      <c r="BQ15" s="659"/>
      <c r="BR15" s="659"/>
      <c r="BS15" s="660" t="s">
        <v>234</v>
      </c>
      <c r="BT15" s="660"/>
      <c r="BU15" s="660"/>
      <c r="BV15" s="660"/>
      <c r="BW15" s="660"/>
      <c r="BX15" s="660"/>
      <c r="BY15" s="660"/>
      <c r="BZ15" s="660"/>
      <c r="CA15" s="660"/>
      <c r="CB15" s="700"/>
      <c r="CD15" s="618" t="s">
        <v>261</v>
      </c>
      <c r="CE15" s="619"/>
      <c r="CF15" s="619"/>
      <c r="CG15" s="619"/>
      <c r="CH15" s="619"/>
      <c r="CI15" s="619"/>
      <c r="CJ15" s="619"/>
      <c r="CK15" s="619"/>
      <c r="CL15" s="619"/>
      <c r="CM15" s="619"/>
      <c r="CN15" s="619"/>
      <c r="CO15" s="619"/>
      <c r="CP15" s="619"/>
      <c r="CQ15" s="620"/>
      <c r="CR15" s="621">
        <v>22320732</v>
      </c>
      <c r="CS15" s="622"/>
      <c r="CT15" s="622"/>
      <c r="CU15" s="622"/>
      <c r="CV15" s="622"/>
      <c r="CW15" s="622"/>
      <c r="CX15" s="622"/>
      <c r="CY15" s="623"/>
      <c r="CZ15" s="659">
        <v>9.8000000000000007</v>
      </c>
      <c r="DA15" s="659"/>
      <c r="DB15" s="659"/>
      <c r="DC15" s="659"/>
      <c r="DD15" s="627">
        <v>5156037</v>
      </c>
      <c r="DE15" s="622"/>
      <c r="DF15" s="622"/>
      <c r="DG15" s="622"/>
      <c r="DH15" s="622"/>
      <c r="DI15" s="622"/>
      <c r="DJ15" s="622"/>
      <c r="DK15" s="622"/>
      <c r="DL15" s="622"/>
      <c r="DM15" s="622"/>
      <c r="DN15" s="622"/>
      <c r="DO15" s="622"/>
      <c r="DP15" s="623"/>
      <c r="DQ15" s="627">
        <v>14860026</v>
      </c>
      <c r="DR15" s="622"/>
      <c r="DS15" s="622"/>
      <c r="DT15" s="622"/>
      <c r="DU15" s="622"/>
      <c r="DV15" s="622"/>
      <c r="DW15" s="622"/>
      <c r="DX15" s="622"/>
      <c r="DY15" s="622"/>
      <c r="DZ15" s="622"/>
      <c r="EA15" s="622"/>
      <c r="EB15" s="622"/>
      <c r="EC15" s="658"/>
    </row>
    <row r="16" spans="2:143" ht="11.25" customHeight="1" x14ac:dyDescent="0.15">
      <c r="B16" s="618" t="s">
        <v>262</v>
      </c>
      <c r="C16" s="619"/>
      <c r="D16" s="619"/>
      <c r="E16" s="619"/>
      <c r="F16" s="619"/>
      <c r="G16" s="619"/>
      <c r="H16" s="619"/>
      <c r="I16" s="619"/>
      <c r="J16" s="619"/>
      <c r="K16" s="619"/>
      <c r="L16" s="619"/>
      <c r="M16" s="619"/>
      <c r="N16" s="619"/>
      <c r="O16" s="619"/>
      <c r="P16" s="619"/>
      <c r="Q16" s="620"/>
      <c r="R16" s="621">
        <v>269025</v>
      </c>
      <c r="S16" s="622"/>
      <c r="T16" s="622"/>
      <c r="U16" s="622"/>
      <c r="V16" s="622"/>
      <c r="W16" s="622"/>
      <c r="X16" s="622"/>
      <c r="Y16" s="623"/>
      <c r="Z16" s="659">
        <v>0.1</v>
      </c>
      <c r="AA16" s="659"/>
      <c r="AB16" s="659"/>
      <c r="AC16" s="659"/>
      <c r="AD16" s="660">
        <v>269025</v>
      </c>
      <c r="AE16" s="660"/>
      <c r="AF16" s="660"/>
      <c r="AG16" s="660"/>
      <c r="AH16" s="660"/>
      <c r="AI16" s="660"/>
      <c r="AJ16" s="660"/>
      <c r="AK16" s="660"/>
      <c r="AL16" s="624">
        <v>0.2</v>
      </c>
      <c r="AM16" s="625"/>
      <c r="AN16" s="625"/>
      <c r="AO16" s="661"/>
      <c r="AP16" s="618" t="s">
        <v>263</v>
      </c>
      <c r="AQ16" s="619"/>
      <c r="AR16" s="619"/>
      <c r="AS16" s="619"/>
      <c r="AT16" s="619"/>
      <c r="AU16" s="619"/>
      <c r="AV16" s="619"/>
      <c r="AW16" s="619"/>
      <c r="AX16" s="619"/>
      <c r="AY16" s="619"/>
      <c r="AZ16" s="619"/>
      <c r="BA16" s="619"/>
      <c r="BB16" s="619"/>
      <c r="BC16" s="619"/>
      <c r="BD16" s="619"/>
      <c r="BE16" s="619"/>
      <c r="BF16" s="620"/>
      <c r="BG16" s="621" t="s">
        <v>234</v>
      </c>
      <c r="BH16" s="622"/>
      <c r="BI16" s="622"/>
      <c r="BJ16" s="622"/>
      <c r="BK16" s="622"/>
      <c r="BL16" s="622"/>
      <c r="BM16" s="622"/>
      <c r="BN16" s="623"/>
      <c r="BO16" s="659" t="s">
        <v>147</v>
      </c>
      <c r="BP16" s="659"/>
      <c r="BQ16" s="659"/>
      <c r="BR16" s="659"/>
      <c r="BS16" s="660" t="s">
        <v>234</v>
      </c>
      <c r="BT16" s="660"/>
      <c r="BU16" s="660"/>
      <c r="BV16" s="660"/>
      <c r="BW16" s="660"/>
      <c r="BX16" s="660"/>
      <c r="BY16" s="660"/>
      <c r="BZ16" s="660"/>
      <c r="CA16" s="660"/>
      <c r="CB16" s="700"/>
      <c r="CD16" s="618" t="s">
        <v>264</v>
      </c>
      <c r="CE16" s="619"/>
      <c r="CF16" s="619"/>
      <c r="CG16" s="619"/>
      <c r="CH16" s="619"/>
      <c r="CI16" s="619"/>
      <c r="CJ16" s="619"/>
      <c r="CK16" s="619"/>
      <c r="CL16" s="619"/>
      <c r="CM16" s="619"/>
      <c r="CN16" s="619"/>
      <c r="CO16" s="619"/>
      <c r="CP16" s="619"/>
      <c r="CQ16" s="620"/>
      <c r="CR16" s="621">
        <v>40508</v>
      </c>
      <c r="CS16" s="622"/>
      <c r="CT16" s="622"/>
      <c r="CU16" s="622"/>
      <c r="CV16" s="622"/>
      <c r="CW16" s="622"/>
      <c r="CX16" s="622"/>
      <c r="CY16" s="623"/>
      <c r="CZ16" s="659">
        <v>0</v>
      </c>
      <c r="DA16" s="659"/>
      <c r="DB16" s="659"/>
      <c r="DC16" s="659"/>
      <c r="DD16" s="627" t="s">
        <v>147</v>
      </c>
      <c r="DE16" s="622"/>
      <c r="DF16" s="622"/>
      <c r="DG16" s="622"/>
      <c r="DH16" s="622"/>
      <c r="DI16" s="622"/>
      <c r="DJ16" s="622"/>
      <c r="DK16" s="622"/>
      <c r="DL16" s="622"/>
      <c r="DM16" s="622"/>
      <c r="DN16" s="622"/>
      <c r="DO16" s="622"/>
      <c r="DP16" s="623"/>
      <c r="DQ16" s="627">
        <v>2550</v>
      </c>
      <c r="DR16" s="622"/>
      <c r="DS16" s="622"/>
      <c r="DT16" s="622"/>
      <c r="DU16" s="622"/>
      <c r="DV16" s="622"/>
      <c r="DW16" s="622"/>
      <c r="DX16" s="622"/>
      <c r="DY16" s="622"/>
      <c r="DZ16" s="622"/>
      <c r="EA16" s="622"/>
      <c r="EB16" s="622"/>
      <c r="EC16" s="658"/>
    </row>
    <row r="17" spans="2:133" ht="11.25" customHeight="1" x14ac:dyDescent="0.15">
      <c r="B17" s="618" t="s">
        <v>265</v>
      </c>
      <c r="C17" s="619"/>
      <c r="D17" s="619"/>
      <c r="E17" s="619"/>
      <c r="F17" s="619"/>
      <c r="G17" s="619"/>
      <c r="H17" s="619"/>
      <c r="I17" s="619"/>
      <c r="J17" s="619"/>
      <c r="K17" s="619"/>
      <c r="L17" s="619"/>
      <c r="M17" s="619"/>
      <c r="N17" s="619"/>
      <c r="O17" s="619"/>
      <c r="P17" s="619"/>
      <c r="Q17" s="620"/>
      <c r="R17" s="621">
        <v>1892305</v>
      </c>
      <c r="S17" s="622"/>
      <c r="T17" s="622"/>
      <c r="U17" s="622"/>
      <c r="V17" s="622"/>
      <c r="W17" s="622"/>
      <c r="X17" s="622"/>
      <c r="Y17" s="623"/>
      <c r="Z17" s="659">
        <v>0.8</v>
      </c>
      <c r="AA17" s="659"/>
      <c r="AB17" s="659"/>
      <c r="AC17" s="659"/>
      <c r="AD17" s="660">
        <v>1892305</v>
      </c>
      <c r="AE17" s="660"/>
      <c r="AF17" s="660"/>
      <c r="AG17" s="660"/>
      <c r="AH17" s="660"/>
      <c r="AI17" s="660"/>
      <c r="AJ17" s="660"/>
      <c r="AK17" s="660"/>
      <c r="AL17" s="624">
        <v>1.7</v>
      </c>
      <c r="AM17" s="625"/>
      <c r="AN17" s="625"/>
      <c r="AO17" s="661"/>
      <c r="AP17" s="618" t="s">
        <v>266</v>
      </c>
      <c r="AQ17" s="619"/>
      <c r="AR17" s="619"/>
      <c r="AS17" s="619"/>
      <c r="AT17" s="619"/>
      <c r="AU17" s="619"/>
      <c r="AV17" s="619"/>
      <c r="AW17" s="619"/>
      <c r="AX17" s="619"/>
      <c r="AY17" s="619"/>
      <c r="AZ17" s="619"/>
      <c r="BA17" s="619"/>
      <c r="BB17" s="619"/>
      <c r="BC17" s="619"/>
      <c r="BD17" s="619"/>
      <c r="BE17" s="619"/>
      <c r="BF17" s="620"/>
      <c r="BG17" s="621" t="s">
        <v>267</v>
      </c>
      <c r="BH17" s="622"/>
      <c r="BI17" s="622"/>
      <c r="BJ17" s="622"/>
      <c r="BK17" s="622"/>
      <c r="BL17" s="622"/>
      <c r="BM17" s="622"/>
      <c r="BN17" s="623"/>
      <c r="BO17" s="659" t="s">
        <v>234</v>
      </c>
      <c r="BP17" s="659"/>
      <c r="BQ17" s="659"/>
      <c r="BR17" s="659"/>
      <c r="BS17" s="660" t="s">
        <v>234</v>
      </c>
      <c r="BT17" s="660"/>
      <c r="BU17" s="660"/>
      <c r="BV17" s="660"/>
      <c r="BW17" s="660"/>
      <c r="BX17" s="660"/>
      <c r="BY17" s="660"/>
      <c r="BZ17" s="660"/>
      <c r="CA17" s="660"/>
      <c r="CB17" s="700"/>
      <c r="CD17" s="618" t="s">
        <v>268</v>
      </c>
      <c r="CE17" s="619"/>
      <c r="CF17" s="619"/>
      <c r="CG17" s="619"/>
      <c r="CH17" s="619"/>
      <c r="CI17" s="619"/>
      <c r="CJ17" s="619"/>
      <c r="CK17" s="619"/>
      <c r="CL17" s="619"/>
      <c r="CM17" s="619"/>
      <c r="CN17" s="619"/>
      <c r="CO17" s="619"/>
      <c r="CP17" s="619"/>
      <c r="CQ17" s="620"/>
      <c r="CR17" s="621">
        <v>12599940</v>
      </c>
      <c r="CS17" s="622"/>
      <c r="CT17" s="622"/>
      <c r="CU17" s="622"/>
      <c r="CV17" s="622"/>
      <c r="CW17" s="622"/>
      <c r="CX17" s="622"/>
      <c r="CY17" s="623"/>
      <c r="CZ17" s="659">
        <v>5.5</v>
      </c>
      <c r="DA17" s="659"/>
      <c r="DB17" s="659"/>
      <c r="DC17" s="659"/>
      <c r="DD17" s="627" t="s">
        <v>234</v>
      </c>
      <c r="DE17" s="622"/>
      <c r="DF17" s="622"/>
      <c r="DG17" s="622"/>
      <c r="DH17" s="622"/>
      <c r="DI17" s="622"/>
      <c r="DJ17" s="622"/>
      <c r="DK17" s="622"/>
      <c r="DL17" s="622"/>
      <c r="DM17" s="622"/>
      <c r="DN17" s="622"/>
      <c r="DO17" s="622"/>
      <c r="DP17" s="623"/>
      <c r="DQ17" s="627">
        <v>11944132</v>
      </c>
      <c r="DR17" s="622"/>
      <c r="DS17" s="622"/>
      <c r="DT17" s="622"/>
      <c r="DU17" s="622"/>
      <c r="DV17" s="622"/>
      <c r="DW17" s="622"/>
      <c r="DX17" s="622"/>
      <c r="DY17" s="622"/>
      <c r="DZ17" s="622"/>
      <c r="EA17" s="622"/>
      <c r="EB17" s="622"/>
      <c r="EC17" s="658"/>
    </row>
    <row r="18" spans="2:133" ht="11.25" customHeight="1" x14ac:dyDescent="0.15">
      <c r="B18" s="618" t="s">
        <v>269</v>
      </c>
      <c r="C18" s="619"/>
      <c r="D18" s="619"/>
      <c r="E18" s="619"/>
      <c r="F18" s="619"/>
      <c r="G18" s="619"/>
      <c r="H18" s="619"/>
      <c r="I18" s="619"/>
      <c r="J18" s="619"/>
      <c r="K18" s="619"/>
      <c r="L18" s="619"/>
      <c r="M18" s="619"/>
      <c r="N18" s="619"/>
      <c r="O18" s="619"/>
      <c r="P18" s="619"/>
      <c r="Q18" s="620"/>
      <c r="R18" s="621">
        <v>592971</v>
      </c>
      <c r="S18" s="622"/>
      <c r="T18" s="622"/>
      <c r="U18" s="622"/>
      <c r="V18" s="622"/>
      <c r="W18" s="622"/>
      <c r="X18" s="622"/>
      <c r="Y18" s="623"/>
      <c r="Z18" s="659">
        <v>0.2</v>
      </c>
      <c r="AA18" s="659"/>
      <c r="AB18" s="659"/>
      <c r="AC18" s="659"/>
      <c r="AD18" s="660">
        <v>592971</v>
      </c>
      <c r="AE18" s="660"/>
      <c r="AF18" s="660"/>
      <c r="AG18" s="660"/>
      <c r="AH18" s="660"/>
      <c r="AI18" s="660"/>
      <c r="AJ18" s="660"/>
      <c r="AK18" s="660"/>
      <c r="AL18" s="624">
        <v>0.5</v>
      </c>
      <c r="AM18" s="625"/>
      <c r="AN18" s="625"/>
      <c r="AO18" s="661"/>
      <c r="AP18" s="618" t="s">
        <v>270</v>
      </c>
      <c r="AQ18" s="619"/>
      <c r="AR18" s="619"/>
      <c r="AS18" s="619"/>
      <c r="AT18" s="619"/>
      <c r="AU18" s="619"/>
      <c r="AV18" s="619"/>
      <c r="AW18" s="619"/>
      <c r="AX18" s="619"/>
      <c r="AY18" s="619"/>
      <c r="AZ18" s="619"/>
      <c r="BA18" s="619"/>
      <c r="BB18" s="619"/>
      <c r="BC18" s="619"/>
      <c r="BD18" s="619"/>
      <c r="BE18" s="619"/>
      <c r="BF18" s="620"/>
      <c r="BG18" s="621" t="s">
        <v>267</v>
      </c>
      <c r="BH18" s="622"/>
      <c r="BI18" s="622"/>
      <c r="BJ18" s="622"/>
      <c r="BK18" s="622"/>
      <c r="BL18" s="622"/>
      <c r="BM18" s="622"/>
      <c r="BN18" s="623"/>
      <c r="BO18" s="659" t="s">
        <v>234</v>
      </c>
      <c r="BP18" s="659"/>
      <c r="BQ18" s="659"/>
      <c r="BR18" s="659"/>
      <c r="BS18" s="660" t="s">
        <v>234</v>
      </c>
      <c r="BT18" s="660"/>
      <c r="BU18" s="660"/>
      <c r="BV18" s="660"/>
      <c r="BW18" s="660"/>
      <c r="BX18" s="660"/>
      <c r="BY18" s="660"/>
      <c r="BZ18" s="660"/>
      <c r="CA18" s="660"/>
      <c r="CB18" s="700"/>
      <c r="CD18" s="618" t="s">
        <v>271</v>
      </c>
      <c r="CE18" s="619"/>
      <c r="CF18" s="619"/>
      <c r="CG18" s="619"/>
      <c r="CH18" s="619"/>
      <c r="CI18" s="619"/>
      <c r="CJ18" s="619"/>
      <c r="CK18" s="619"/>
      <c r="CL18" s="619"/>
      <c r="CM18" s="619"/>
      <c r="CN18" s="619"/>
      <c r="CO18" s="619"/>
      <c r="CP18" s="619"/>
      <c r="CQ18" s="620"/>
      <c r="CR18" s="621" t="s">
        <v>234</v>
      </c>
      <c r="CS18" s="622"/>
      <c r="CT18" s="622"/>
      <c r="CU18" s="622"/>
      <c r="CV18" s="622"/>
      <c r="CW18" s="622"/>
      <c r="CX18" s="622"/>
      <c r="CY18" s="623"/>
      <c r="CZ18" s="659" t="s">
        <v>147</v>
      </c>
      <c r="DA18" s="659"/>
      <c r="DB18" s="659"/>
      <c r="DC18" s="659"/>
      <c r="DD18" s="627" t="s">
        <v>267</v>
      </c>
      <c r="DE18" s="622"/>
      <c r="DF18" s="622"/>
      <c r="DG18" s="622"/>
      <c r="DH18" s="622"/>
      <c r="DI18" s="622"/>
      <c r="DJ18" s="622"/>
      <c r="DK18" s="622"/>
      <c r="DL18" s="622"/>
      <c r="DM18" s="622"/>
      <c r="DN18" s="622"/>
      <c r="DO18" s="622"/>
      <c r="DP18" s="623"/>
      <c r="DQ18" s="627" t="s">
        <v>147</v>
      </c>
      <c r="DR18" s="622"/>
      <c r="DS18" s="622"/>
      <c r="DT18" s="622"/>
      <c r="DU18" s="622"/>
      <c r="DV18" s="622"/>
      <c r="DW18" s="622"/>
      <c r="DX18" s="622"/>
      <c r="DY18" s="622"/>
      <c r="DZ18" s="622"/>
      <c r="EA18" s="622"/>
      <c r="EB18" s="622"/>
      <c r="EC18" s="658"/>
    </row>
    <row r="19" spans="2:133" ht="11.25" customHeight="1" x14ac:dyDescent="0.15">
      <c r="B19" s="618" t="s">
        <v>272</v>
      </c>
      <c r="C19" s="619"/>
      <c r="D19" s="619"/>
      <c r="E19" s="619"/>
      <c r="F19" s="619"/>
      <c r="G19" s="619"/>
      <c r="H19" s="619"/>
      <c r="I19" s="619"/>
      <c r="J19" s="619"/>
      <c r="K19" s="619"/>
      <c r="L19" s="619"/>
      <c r="M19" s="619"/>
      <c r="N19" s="619"/>
      <c r="O19" s="619"/>
      <c r="P19" s="619"/>
      <c r="Q19" s="620"/>
      <c r="R19" s="621">
        <v>582109</v>
      </c>
      <c r="S19" s="622"/>
      <c r="T19" s="622"/>
      <c r="U19" s="622"/>
      <c r="V19" s="622"/>
      <c r="W19" s="622"/>
      <c r="X19" s="622"/>
      <c r="Y19" s="623"/>
      <c r="Z19" s="659">
        <v>0.2</v>
      </c>
      <c r="AA19" s="659"/>
      <c r="AB19" s="659"/>
      <c r="AC19" s="659"/>
      <c r="AD19" s="660">
        <v>582109</v>
      </c>
      <c r="AE19" s="660"/>
      <c r="AF19" s="660"/>
      <c r="AG19" s="660"/>
      <c r="AH19" s="660"/>
      <c r="AI19" s="660"/>
      <c r="AJ19" s="660"/>
      <c r="AK19" s="660"/>
      <c r="AL19" s="624">
        <v>0.5</v>
      </c>
      <c r="AM19" s="625"/>
      <c r="AN19" s="625"/>
      <c r="AO19" s="661"/>
      <c r="AP19" s="618" t="s">
        <v>273</v>
      </c>
      <c r="AQ19" s="619"/>
      <c r="AR19" s="619"/>
      <c r="AS19" s="619"/>
      <c r="AT19" s="619"/>
      <c r="AU19" s="619"/>
      <c r="AV19" s="619"/>
      <c r="AW19" s="619"/>
      <c r="AX19" s="619"/>
      <c r="AY19" s="619"/>
      <c r="AZ19" s="619"/>
      <c r="BA19" s="619"/>
      <c r="BB19" s="619"/>
      <c r="BC19" s="619"/>
      <c r="BD19" s="619"/>
      <c r="BE19" s="619"/>
      <c r="BF19" s="620"/>
      <c r="BG19" s="621">
        <v>9327435</v>
      </c>
      <c r="BH19" s="622"/>
      <c r="BI19" s="622"/>
      <c r="BJ19" s="622"/>
      <c r="BK19" s="622"/>
      <c r="BL19" s="622"/>
      <c r="BM19" s="622"/>
      <c r="BN19" s="623"/>
      <c r="BO19" s="659">
        <v>10.1</v>
      </c>
      <c r="BP19" s="659"/>
      <c r="BQ19" s="659"/>
      <c r="BR19" s="659"/>
      <c r="BS19" s="660" t="s">
        <v>234</v>
      </c>
      <c r="BT19" s="660"/>
      <c r="BU19" s="660"/>
      <c r="BV19" s="660"/>
      <c r="BW19" s="660"/>
      <c r="BX19" s="660"/>
      <c r="BY19" s="660"/>
      <c r="BZ19" s="660"/>
      <c r="CA19" s="660"/>
      <c r="CB19" s="700"/>
      <c r="CD19" s="618" t="s">
        <v>274</v>
      </c>
      <c r="CE19" s="619"/>
      <c r="CF19" s="619"/>
      <c r="CG19" s="619"/>
      <c r="CH19" s="619"/>
      <c r="CI19" s="619"/>
      <c r="CJ19" s="619"/>
      <c r="CK19" s="619"/>
      <c r="CL19" s="619"/>
      <c r="CM19" s="619"/>
      <c r="CN19" s="619"/>
      <c r="CO19" s="619"/>
      <c r="CP19" s="619"/>
      <c r="CQ19" s="620"/>
      <c r="CR19" s="621" t="s">
        <v>234</v>
      </c>
      <c r="CS19" s="622"/>
      <c r="CT19" s="622"/>
      <c r="CU19" s="622"/>
      <c r="CV19" s="622"/>
      <c r="CW19" s="622"/>
      <c r="CX19" s="622"/>
      <c r="CY19" s="623"/>
      <c r="CZ19" s="659" t="s">
        <v>234</v>
      </c>
      <c r="DA19" s="659"/>
      <c r="DB19" s="659"/>
      <c r="DC19" s="659"/>
      <c r="DD19" s="627" t="s">
        <v>234</v>
      </c>
      <c r="DE19" s="622"/>
      <c r="DF19" s="622"/>
      <c r="DG19" s="622"/>
      <c r="DH19" s="622"/>
      <c r="DI19" s="622"/>
      <c r="DJ19" s="622"/>
      <c r="DK19" s="622"/>
      <c r="DL19" s="622"/>
      <c r="DM19" s="622"/>
      <c r="DN19" s="622"/>
      <c r="DO19" s="622"/>
      <c r="DP19" s="623"/>
      <c r="DQ19" s="627" t="s">
        <v>234</v>
      </c>
      <c r="DR19" s="622"/>
      <c r="DS19" s="622"/>
      <c r="DT19" s="622"/>
      <c r="DU19" s="622"/>
      <c r="DV19" s="622"/>
      <c r="DW19" s="622"/>
      <c r="DX19" s="622"/>
      <c r="DY19" s="622"/>
      <c r="DZ19" s="622"/>
      <c r="EA19" s="622"/>
      <c r="EB19" s="622"/>
      <c r="EC19" s="658"/>
    </row>
    <row r="20" spans="2:133" ht="11.25" customHeight="1" x14ac:dyDescent="0.15">
      <c r="B20" s="688" t="s">
        <v>275</v>
      </c>
      <c r="C20" s="689"/>
      <c r="D20" s="689"/>
      <c r="E20" s="689"/>
      <c r="F20" s="689"/>
      <c r="G20" s="689"/>
      <c r="H20" s="689"/>
      <c r="I20" s="689"/>
      <c r="J20" s="689"/>
      <c r="K20" s="689"/>
      <c r="L20" s="689"/>
      <c r="M20" s="689"/>
      <c r="N20" s="689"/>
      <c r="O20" s="689"/>
      <c r="P20" s="689"/>
      <c r="Q20" s="690"/>
      <c r="R20" s="621">
        <v>10862</v>
      </c>
      <c r="S20" s="622"/>
      <c r="T20" s="622"/>
      <c r="U20" s="622"/>
      <c r="V20" s="622"/>
      <c r="W20" s="622"/>
      <c r="X20" s="622"/>
      <c r="Y20" s="623"/>
      <c r="Z20" s="659">
        <v>0</v>
      </c>
      <c r="AA20" s="659"/>
      <c r="AB20" s="659"/>
      <c r="AC20" s="659"/>
      <c r="AD20" s="660">
        <v>10862</v>
      </c>
      <c r="AE20" s="660"/>
      <c r="AF20" s="660"/>
      <c r="AG20" s="660"/>
      <c r="AH20" s="660"/>
      <c r="AI20" s="660"/>
      <c r="AJ20" s="660"/>
      <c r="AK20" s="660"/>
      <c r="AL20" s="624">
        <v>0</v>
      </c>
      <c r="AM20" s="625"/>
      <c r="AN20" s="625"/>
      <c r="AO20" s="661"/>
      <c r="AP20" s="618" t="s">
        <v>276</v>
      </c>
      <c r="AQ20" s="619"/>
      <c r="AR20" s="619"/>
      <c r="AS20" s="619"/>
      <c r="AT20" s="619"/>
      <c r="AU20" s="619"/>
      <c r="AV20" s="619"/>
      <c r="AW20" s="619"/>
      <c r="AX20" s="619"/>
      <c r="AY20" s="619"/>
      <c r="AZ20" s="619"/>
      <c r="BA20" s="619"/>
      <c r="BB20" s="619"/>
      <c r="BC20" s="619"/>
      <c r="BD20" s="619"/>
      <c r="BE20" s="619"/>
      <c r="BF20" s="620"/>
      <c r="BG20" s="621">
        <v>9327435</v>
      </c>
      <c r="BH20" s="622"/>
      <c r="BI20" s="622"/>
      <c r="BJ20" s="622"/>
      <c r="BK20" s="622"/>
      <c r="BL20" s="622"/>
      <c r="BM20" s="622"/>
      <c r="BN20" s="623"/>
      <c r="BO20" s="659">
        <v>10.1</v>
      </c>
      <c r="BP20" s="659"/>
      <c r="BQ20" s="659"/>
      <c r="BR20" s="659"/>
      <c r="BS20" s="660" t="s">
        <v>147</v>
      </c>
      <c r="BT20" s="660"/>
      <c r="BU20" s="660"/>
      <c r="BV20" s="660"/>
      <c r="BW20" s="660"/>
      <c r="BX20" s="660"/>
      <c r="BY20" s="660"/>
      <c r="BZ20" s="660"/>
      <c r="CA20" s="660"/>
      <c r="CB20" s="700"/>
      <c r="CD20" s="618" t="s">
        <v>277</v>
      </c>
      <c r="CE20" s="619"/>
      <c r="CF20" s="619"/>
      <c r="CG20" s="619"/>
      <c r="CH20" s="619"/>
      <c r="CI20" s="619"/>
      <c r="CJ20" s="619"/>
      <c r="CK20" s="619"/>
      <c r="CL20" s="619"/>
      <c r="CM20" s="619"/>
      <c r="CN20" s="619"/>
      <c r="CO20" s="619"/>
      <c r="CP20" s="619"/>
      <c r="CQ20" s="620"/>
      <c r="CR20" s="621">
        <v>228077566</v>
      </c>
      <c r="CS20" s="622"/>
      <c r="CT20" s="622"/>
      <c r="CU20" s="622"/>
      <c r="CV20" s="622"/>
      <c r="CW20" s="622"/>
      <c r="CX20" s="622"/>
      <c r="CY20" s="623"/>
      <c r="CZ20" s="659">
        <v>100</v>
      </c>
      <c r="DA20" s="659"/>
      <c r="DB20" s="659"/>
      <c r="DC20" s="659"/>
      <c r="DD20" s="627">
        <v>18480860</v>
      </c>
      <c r="DE20" s="622"/>
      <c r="DF20" s="622"/>
      <c r="DG20" s="622"/>
      <c r="DH20" s="622"/>
      <c r="DI20" s="622"/>
      <c r="DJ20" s="622"/>
      <c r="DK20" s="622"/>
      <c r="DL20" s="622"/>
      <c r="DM20" s="622"/>
      <c r="DN20" s="622"/>
      <c r="DO20" s="622"/>
      <c r="DP20" s="623"/>
      <c r="DQ20" s="627">
        <v>128920767</v>
      </c>
      <c r="DR20" s="622"/>
      <c r="DS20" s="622"/>
      <c r="DT20" s="622"/>
      <c r="DU20" s="622"/>
      <c r="DV20" s="622"/>
      <c r="DW20" s="622"/>
      <c r="DX20" s="622"/>
      <c r="DY20" s="622"/>
      <c r="DZ20" s="622"/>
      <c r="EA20" s="622"/>
      <c r="EB20" s="622"/>
      <c r="EC20" s="658"/>
    </row>
    <row r="21" spans="2:133" ht="11.25" customHeight="1" x14ac:dyDescent="0.15">
      <c r="B21" s="618" t="s">
        <v>278</v>
      </c>
      <c r="C21" s="619"/>
      <c r="D21" s="619"/>
      <c r="E21" s="619"/>
      <c r="F21" s="619"/>
      <c r="G21" s="619"/>
      <c r="H21" s="619"/>
      <c r="I21" s="619"/>
      <c r="J21" s="619"/>
      <c r="K21" s="619"/>
      <c r="L21" s="619"/>
      <c r="M21" s="619"/>
      <c r="N21" s="619"/>
      <c r="O21" s="619"/>
      <c r="P21" s="619"/>
      <c r="Q21" s="620"/>
      <c r="R21" s="621">
        <v>8939277</v>
      </c>
      <c r="S21" s="622"/>
      <c r="T21" s="622"/>
      <c r="U21" s="622"/>
      <c r="V21" s="622"/>
      <c r="W21" s="622"/>
      <c r="X21" s="622"/>
      <c r="Y21" s="623"/>
      <c r="Z21" s="659">
        <v>3.8</v>
      </c>
      <c r="AA21" s="659"/>
      <c r="AB21" s="659"/>
      <c r="AC21" s="659"/>
      <c r="AD21" s="660">
        <v>8576917</v>
      </c>
      <c r="AE21" s="660"/>
      <c r="AF21" s="660"/>
      <c r="AG21" s="660"/>
      <c r="AH21" s="660"/>
      <c r="AI21" s="660"/>
      <c r="AJ21" s="660"/>
      <c r="AK21" s="660"/>
      <c r="AL21" s="624">
        <v>7.5</v>
      </c>
      <c r="AM21" s="625"/>
      <c r="AN21" s="625"/>
      <c r="AO21" s="661"/>
      <c r="AP21" s="618" t="s">
        <v>279</v>
      </c>
      <c r="AQ21" s="698"/>
      <c r="AR21" s="698"/>
      <c r="AS21" s="698"/>
      <c r="AT21" s="698"/>
      <c r="AU21" s="698"/>
      <c r="AV21" s="698"/>
      <c r="AW21" s="698"/>
      <c r="AX21" s="698"/>
      <c r="AY21" s="698"/>
      <c r="AZ21" s="698"/>
      <c r="BA21" s="698"/>
      <c r="BB21" s="698"/>
      <c r="BC21" s="698"/>
      <c r="BD21" s="698"/>
      <c r="BE21" s="698"/>
      <c r="BF21" s="699"/>
      <c r="BG21" s="621" t="s">
        <v>147</v>
      </c>
      <c r="BH21" s="622"/>
      <c r="BI21" s="622"/>
      <c r="BJ21" s="622"/>
      <c r="BK21" s="622"/>
      <c r="BL21" s="622"/>
      <c r="BM21" s="622"/>
      <c r="BN21" s="623"/>
      <c r="BO21" s="659" t="s">
        <v>234</v>
      </c>
      <c r="BP21" s="659"/>
      <c r="BQ21" s="659"/>
      <c r="BR21" s="659"/>
      <c r="BS21" s="660" t="s">
        <v>234</v>
      </c>
      <c r="BT21" s="660"/>
      <c r="BU21" s="660"/>
      <c r="BV21" s="660"/>
      <c r="BW21" s="660"/>
      <c r="BX21" s="660"/>
      <c r="BY21" s="660"/>
      <c r="BZ21" s="660"/>
      <c r="CA21" s="660"/>
      <c r="CB21" s="700"/>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18" t="s">
        <v>280</v>
      </c>
      <c r="C22" s="619"/>
      <c r="D22" s="619"/>
      <c r="E22" s="619"/>
      <c r="F22" s="619"/>
      <c r="G22" s="619"/>
      <c r="H22" s="619"/>
      <c r="I22" s="619"/>
      <c r="J22" s="619"/>
      <c r="K22" s="619"/>
      <c r="L22" s="619"/>
      <c r="M22" s="619"/>
      <c r="N22" s="619"/>
      <c r="O22" s="619"/>
      <c r="P22" s="619"/>
      <c r="Q22" s="620"/>
      <c r="R22" s="621">
        <v>8576917</v>
      </c>
      <c r="S22" s="622"/>
      <c r="T22" s="622"/>
      <c r="U22" s="622"/>
      <c r="V22" s="622"/>
      <c r="W22" s="622"/>
      <c r="X22" s="622"/>
      <c r="Y22" s="623"/>
      <c r="Z22" s="659">
        <v>3.6</v>
      </c>
      <c r="AA22" s="659"/>
      <c r="AB22" s="659"/>
      <c r="AC22" s="659"/>
      <c r="AD22" s="660">
        <v>8576917</v>
      </c>
      <c r="AE22" s="660"/>
      <c r="AF22" s="660"/>
      <c r="AG22" s="660"/>
      <c r="AH22" s="660"/>
      <c r="AI22" s="660"/>
      <c r="AJ22" s="660"/>
      <c r="AK22" s="660"/>
      <c r="AL22" s="624">
        <v>7.5</v>
      </c>
      <c r="AM22" s="625"/>
      <c r="AN22" s="625"/>
      <c r="AO22" s="661"/>
      <c r="AP22" s="618" t="s">
        <v>281</v>
      </c>
      <c r="AQ22" s="698"/>
      <c r="AR22" s="698"/>
      <c r="AS22" s="698"/>
      <c r="AT22" s="698"/>
      <c r="AU22" s="698"/>
      <c r="AV22" s="698"/>
      <c r="AW22" s="698"/>
      <c r="AX22" s="698"/>
      <c r="AY22" s="698"/>
      <c r="AZ22" s="698"/>
      <c r="BA22" s="698"/>
      <c r="BB22" s="698"/>
      <c r="BC22" s="698"/>
      <c r="BD22" s="698"/>
      <c r="BE22" s="698"/>
      <c r="BF22" s="699"/>
      <c r="BG22" s="621">
        <v>2213643</v>
      </c>
      <c r="BH22" s="622"/>
      <c r="BI22" s="622"/>
      <c r="BJ22" s="622"/>
      <c r="BK22" s="622"/>
      <c r="BL22" s="622"/>
      <c r="BM22" s="622"/>
      <c r="BN22" s="623"/>
      <c r="BO22" s="659">
        <v>2.4</v>
      </c>
      <c r="BP22" s="659"/>
      <c r="BQ22" s="659"/>
      <c r="BR22" s="659"/>
      <c r="BS22" s="660" t="s">
        <v>234</v>
      </c>
      <c r="BT22" s="660"/>
      <c r="BU22" s="660"/>
      <c r="BV22" s="660"/>
      <c r="BW22" s="660"/>
      <c r="BX22" s="660"/>
      <c r="BY22" s="660"/>
      <c r="BZ22" s="660"/>
      <c r="CA22" s="660"/>
      <c r="CB22" s="700"/>
      <c r="CD22" s="673" t="s">
        <v>282</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15">
      <c r="B23" s="618" t="s">
        <v>283</v>
      </c>
      <c r="C23" s="619"/>
      <c r="D23" s="619"/>
      <c r="E23" s="619"/>
      <c r="F23" s="619"/>
      <c r="G23" s="619"/>
      <c r="H23" s="619"/>
      <c r="I23" s="619"/>
      <c r="J23" s="619"/>
      <c r="K23" s="619"/>
      <c r="L23" s="619"/>
      <c r="M23" s="619"/>
      <c r="N23" s="619"/>
      <c r="O23" s="619"/>
      <c r="P23" s="619"/>
      <c r="Q23" s="620"/>
      <c r="R23" s="621">
        <v>362003</v>
      </c>
      <c r="S23" s="622"/>
      <c r="T23" s="622"/>
      <c r="U23" s="622"/>
      <c r="V23" s="622"/>
      <c r="W23" s="622"/>
      <c r="X23" s="622"/>
      <c r="Y23" s="623"/>
      <c r="Z23" s="659">
        <v>0.2</v>
      </c>
      <c r="AA23" s="659"/>
      <c r="AB23" s="659"/>
      <c r="AC23" s="659"/>
      <c r="AD23" s="660" t="s">
        <v>234</v>
      </c>
      <c r="AE23" s="660"/>
      <c r="AF23" s="660"/>
      <c r="AG23" s="660"/>
      <c r="AH23" s="660"/>
      <c r="AI23" s="660"/>
      <c r="AJ23" s="660"/>
      <c r="AK23" s="660"/>
      <c r="AL23" s="624" t="s">
        <v>234</v>
      </c>
      <c r="AM23" s="625"/>
      <c r="AN23" s="625"/>
      <c r="AO23" s="661"/>
      <c r="AP23" s="618" t="s">
        <v>284</v>
      </c>
      <c r="AQ23" s="698"/>
      <c r="AR23" s="698"/>
      <c r="AS23" s="698"/>
      <c r="AT23" s="698"/>
      <c r="AU23" s="698"/>
      <c r="AV23" s="698"/>
      <c r="AW23" s="698"/>
      <c r="AX23" s="698"/>
      <c r="AY23" s="698"/>
      <c r="AZ23" s="698"/>
      <c r="BA23" s="698"/>
      <c r="BB23" s="698"/>
      <c r="BC23" s="698"/>
      <c r="BD23" s="698"/>
      <c r="BE23" s="698"/>
      <c r="BF23" s="699"/>
      <c r="BG23" s="621">
        <v>7113792</v>
      </c>
      <c r="BH23" s="622"/>
      <c r="BI23" s="622"/>
      <c r="BJ23" s="622"/>
      <c r="BK23" s="622"/>
      <c r="BL23" s="622"/>
      <c r="BM23" s="622"/>
      <c r="BN23" s="623"/>
      <c r="BO23" s="659">
        <v>7.7</v>
      </c>
      <c r="BP23" s="659"/>
      <c r="BQ23" s="659"/>
      <c r="BR23" s="659"/>
      <c r="BS23" s="660" t="s">
        <v>234</v>
      </c>
      <c r="BT23" s="660"/>
      <c r="BU23" s="660"/>
      <c r="BV23" s="660"/>
      <c r="BW23" s="660"/>
      <c r="BX23" s="660"/>
      <c r="BY23" s="660"/>
      <c r="BZ23" s="660"/>
      <c r="CA23" s="660"/>
      <c r="CB23" s="700"/>
      <c r="CD23" s="673" t="s">
        <v>222</v>
      </c>
      <c r="CE23" s="674"/>
      <c r="CF23" s="674"/>
      <c r="CG23" s="674"/>
      <c r="CH23" s="674"/>
      <c r="CI23" s="674"/>
      <c r="CJ23" s="674"/>
      <c r="CK23" s="674"/>
      <c r="CL23" s="674"/>
      <c r="CM23" s="674"/>
      <c r="CN23" s="674"/>
      <c r="CO23" s="674"/>
      <c r="CP23" s="674"/>
      <c r="CQ23" s="675"/>
      <c r="CR23" s="673" t="s">
        <v>285</v>
      </c>
      <c r="CS23" s="674"/>
      <c r="CT23" s="674"/>
      <c r="CU23" s="674"/>
      <c r="CV23" s="674"/>
      <c r="CW23" s="674"/>
      <c r="CX23" s="674"/>
      <c r="CY23" s="675"/>
      <c r="CZ23" s="673" t="s">
        <v>286</v>
      </c>
      <c r="DA23" s="674"/>
      <c r="DB23" s="674"/>
      <c r="DC23" s="675"/>
      <c r="DD23" s="673" t="s">
        <v>287</v>
      </c>
      <c r="DE23" s="674"/>
      <c r="DF23" s="674"/>
      <c r="DG23" s="674"/>
      <c r="DH23" s="674"/>
      <c r="DI23" s="674"/>
      <c r="DJ23" s="674"/>
      <c r="DK23" s="675"/>
      <c r="DL23" s="711" t="s">
        <v>288</v>
      </c>
      <c r="DM23" s="712"/>
      <c r="DN23" s="712"/>
      <c r="DO23" s="712"/>
      <c r="DP23" s="712"/>
      <c r="DQ23" s="712"/>
      <c r="DR23" s="712"/>
      <c r="DS23" s="712"/>
      <c r="DT23" s="712"/>
      <c r="DU23" s="712"/>
      <c r="DV23" s="713"/>
      <c r="DW23" s="673" t="s">
        <v>289</v>
      </c>
      <c r="DX23" s="674"/>
      <c r="DY23" s="674"/>
      <c r="DZ23" s="674"/>
      <c r="EA23" s="674"/>
      <c r="EB23" s="674"/>
      <c r="EC23" s="675"/>
    </row>
    <row r="24" spans="2:133" ht="11.25" customHeight="1" x14ac:dyDescent="0.15">
      <c r="B24" s="618" t="s">
        <v>290</v>
      </c>
      <c r="C24" s="619"/>
      <c r="D24" s="619"/>
      <c r="E24" s="619"/>
      <c r="F24" s="619"/>
      <c r="G24" s="619"/>
      <c r="H24" s="619"/>
      <c r="I24" s="619"/>
      <c r="J24" s="619"/>
      <c r="K24" s="619"/>
      <c r="L24" s="619"/>
      <c r="M24" s="619"/>
      <c r="N24" s="619"/>
      <c r="O24" s="619"/>
      <c r="P24" s="619"/>
      <c r="Q24" s="620"/>
      <c r="R24" s="621">
        <v>357</v>
      </c>
      <c r="S24" s="622"/>
      <c r="T24" s="622"/>
      <c r="U24" s="622"/>
      <c r="V24" s="622"/>
      <c r="W24" s="622"/>
      <c r="X24" s="622"/>
      <c r="Y24" s="623"/>
      <c r="Z24" s="659">
        <v>0</v>
      </c>
      <c r="AA24" s="659"/>
      <c r="AB24" s="659"/>
      <c r="AC24" s="659"/>
      <c r="AD24" s="660" t="s">
        <v>234</v>
      </c>
      <c r="AE24" s="660"/>
      <c r="AF24" s="660"/>
      <c r="AG24" s="660"/>
      <c r="AH24" s="660"/>
      <c r="AI24" s="660"/>
      <c r="AJ24" s="660"/>
      <c r="AK24" s="660"/>
      <c r="AL24" s="624" t="s">
        <v>234</v>
      </c>
      <c r="AM24" s="625"/>
      <c r="AN24" s="625"/>
      <c r="AO24" s="661"/>
      <c r="AP24" s="618" t="s">
        <v>291</v>
      </c>
      <c r="AQ24" s="698"/>
      <c r="AR24" s="698"/>
      <c r="AS24" s="698"/>
      <c r="AT24" s="698"/>
      <c r="AU24" s="698"/>
      <c r="AV24" s="698"/>
      <c r="AW24" s="698"/>
      <c r="AX24" s="698"/>
      <c r="AY24" s="698"/>
      <c r="AZ24" s="698"/>
      <c r="BA24" s="698"/>
      <c r="BB24" s="698"/>
      <c r="BC24" s="698"/>
      <c r="BD24" s="698"/>
      <c r="BE24" s="698"/>
      <c r="BF24" s="699"/>
      <c r="BG24" s="621" t="s">
        <v>234</v>
      </c>
      <c r="BH24" s="622"/>
      <c r="BI24" s="622"/>
      <c r="BJ24" s="622"/>
      <c r="BK24" s="622"/>
      <c r="BL24" s="622"/>
      <c r="BM24" s="622"/>
      <c r="BN24" s="623"/>
      <c r="BO24" s="659" t="s">
        <v>234</v>
      </c>
      <c r="BP24" s="659"/>
      <c r="BQ24" s="659"/>
      <c r="BR24" s="659"/>
      <c r="BS24" s="660" t="s">
        <v>234</v>
      </c>
      <c r="BT24" s="660"/>
      <c r="BU24" s="660"/>
      <c r="BV24" s="660"/>
      <c r="BW24" s="660"/>
      <c r="BX24" s="660"/>
      <c r="BY24" s="660"/>
      <c r="BZ24" s="660"/>
      <c r="CA24" s="660"/>
      <c r="CB24" s="700"/>
      <c r="CD24" s="679" t="s">
        <v>292</v>
      </c>
      <c r="CE24" s="680"/>
      <c r="CF24" s="680"/>
      <c r="CG24" s="680"/>
      <c r="CH24" s="680"/>
      <c r="CI24" s="680"/>
      <c r="CJ24" s="680"/>
      <c r="CK24" s="680"/>
      <c r="CL24" s="680"/>
      <c r="CM24" s="680"/>
      <c r="CN24" s="680"/>
      <c r="CO24" s="680"/>
      <c r="CP24" s="680"/>
      <c r="CQ24" s="681"/>
      <c r="CR24" s="676">
        <v>122157021</v>
      </c>
      <c r="CS24" s="677"/>
      <c r="CT24" s="677"/>
      <c r="CU24" s="677"/>
      <c r="CV24" s="677"/>
      <c r="CW24" s="677"/>
      <c r="CX24" s="677"/>
      <c r="CY24" s="702"/>
      <c r="CZ24" s="703">
        <v>53.6</v>
      </c>
      <c r="DA24" s="685"/>
      <c r="DB24" s="685"/>
      <c r="DC24" s="705"/>
      <c r="DD24" s="701">
        <v>58880462</v>
      </c>
      <c r="DE24" s="677"/>
      <c r="DF24" s="677"/>
      <c r="DG24" s="677"/>
      <c r="DH24" s="677"/>
      <c r="DI24" s="677"/>
      <c r="DJ24" s="677"/>
      <c r="DK24" s="702"/>
      <c r="DL24" s="701">
        <v>58040847</v>
      </c>
      <c r="DM24" s="677"/>
      <c r="DN24" s="677"/>
      <c r="DO24" s="677"/>
      <c r="DP24" s="677"/>
      <c r="DQ24" s="677"/>
      <c r="DR24" s="677"/>
      <c r="DS24" s="677"/>
      <c r="DT24" s="677"/>
      <c r="DU24" s="677"/>
      <c r="DV24" s="702"/>
      <c r="DW24" s="703">
        <v>49.9</v>
      </c>
      <c r="DX24" s="685"/>
      <c r="DY24" s="685"/>
      <c r="DZ24" s="685"/>
      <c r="EA24" s="685"/>
      <c r="EB24" s="685"/>
      <c r="EC24" s="704"/>
    </row>
    <row r="25" spans="2:133" ht="11.25" customHeight="1" x14ac:dyDescent="0.15">
      <c r="B25" s="618" t="s">
        <v>293</v>
      </c>
      <c r="C25" s="619"/>
      <c r="D25" s="619"/>
      <c r="E25" s="619"/>
      <c r="F25" s="619"/>
      <c r="G25" s="619"/>
      <c r="H25" s="619"/>
      <c r="I25" s="619"/>
      <c r="J25" s="619"/>
      <c r="K25" s="619"/>
      <c r="L25" s="619"/>
      <c r="M25" s="619"/>
      <c r="N25" s="619"/>
      <c r="O25" s="619"/>
      <c r="P25" s="619"/>
      <c r="Q25" s="620"/>
      <c r="R25" s="621">
        <v>120976585</v>
      </c>
      <c r="S25" s="622"/>
      <c r="T25" s="622"/>
      <c r="U25" s="622"/>
      <c r="V25" s="622"/>
      <c r="W25" s="622"/>
      <c r="X25" s="622"/>
      <c r="Y25" s="623"/>
      <c r="Z25" s="659">
        <v>51</v>
      </c>
      <c r="AA25" s="659"/>
      <c r="AB25" s="659"/>
      <c r="AC25" s="659"/>
      <c r="AD25" s="660">
        <v>113500432</v>
      </c>
      <c r="AE25" s="660"/>
      <c r="AF25" s="660"/>
      <c r="AG25" s="660"/>
      <c r="AH25" s="660"/>
      <c r="AI25" s="660"/>
      <c r="AJ25" s="660"/>
      <c r="AK25" s="660"/>
      <c r="AL25" s="624">
        <v>99.3</v>
      </c>
      <c r="AM25" s="625"/>
      <c r="AN25" s="625"/>
      <c r="AO25" s="661"/>
      <c r="AP25" s="618" t="s">
        <v>294</v>
      </c>
      <c r="AQ25" s="698"/>
      <c r="AR25" s="698"/>
      <c r="AS25" s="698"/>
      <c r="AT25" s="698"/>
      <c r="AU25" s="698"/>
      <c r="AV25" s="698"/>
      <c r="AW25" s="698"/>
      <c r="AX25" s="698"/>
      <c r="AY25" s="698"/>
      <c r="AZ25" s="698"/>
      <c r="BA25" s="698"/>
      <c r="BB25" s="698"/>
      <c r="BC25" s="698"/>
      <c r="BD25" s="698"/>
      <c r="BE25" s="698"/>
      <c r="BF25" s="699"/>
      <c r="BG25" s="621" t="s">
        <v>234</v>
      </c>
      <c r="BH25" s="622"/>
      <c r="BI25" s="622"/>
      <c r="BJ25" s="622"/>
      <c r="BK25" s="622"/>
      <c r="BL25" s="622"/>
      <c r="BM25" s="622"/>
      <c r="BN25" s="623"/>
      <c r="BO25" s="659" t="s">
        <v>147</v>
      </c>
      <c r="BP25" s="659"/>
      <c r="BQ25" s="659"/>
      <c r="BR25" s="659"/>
      <c r="BS25" s="660" t="s">
        <v>234</v>
      </c>
      <c r="BT25" s="660"/>
      <c r="BU25" s="660"/>
      <c r="BV25" s="660"/>
      <c r="BW25" s="660"/>
      <c r="BX25" s="660"/>
      <c r="BY25" s="660"/>
      <c r="BZ25" s="660"/>
      <c r="CA25" s="660"/>
      <c r="CB25" s="700"/>
      <c r="CD25" s="618" t="s">
        <v>295</v>
      </c>
      <c r="CE25" s="619"/>
      <c r="CF25" s="619"/>
      <c r="CG25" s="619"/>
      <c r="CH25" s="619"/>
      <c r="CI25" s="619"/>
      <c r="CJ25" s="619"/>
      <c r="CK25" s="619"/>
      <c r="CL25" s="619"/>
      <c r="CM25" s="619"/>
      <c r="CN25" s="619"/>
      <c r="CO25" s="619"/>
      <c r="CP25" s="619"/>
      <c r="CQ25" s="620"/>
      <c r="CR25" s="621">
        <v>28107532</v>
      </c>
      <c r="CS25" s="634"/>
      <c r="CT25" s="634"/>
      <c r="CU25" s="634"/>
      <c r="CV25" s="634"/>
      <c r="CW25" s="634"/>
      <c r="CX25" s="634"/>
      <c r="CY25" s="635"/>
      <c r="CZ25" s="624">
        <v>12.3</v>
      </c>
      <c r="DA25" s="636"/>
      <c r="DB25" s="636"/>
      <c r="DC25" s="637"/>
      <c r="DD25" s="627">
        <v>25095905</v>
      </c>
      <c r="DE25" s="634"/>
      <c r="DF25" s="634"/>
      <c r="DG25" s="634"/>
      <c r="DH25" s="634"/>
      <c r="DI25" s="634"/>
      <c r="DJ25" s="634"/>
      <c r="DK25" s="635"/>
      <c r="DL25" s="627">
        <v>24757458</v>
      </c>
      <c r="DM25" s="634"/>
      <c r="DN25" s="634"/>
      <c r="DO25" s="634"/>
      <c r="DP25" s="634"/>
      <c r="DQ25" s="634"/>
      <c r="DR25" s="634"/>
      <c r="DS25" s="634"/>
      <c r="DT25" s="634"/>
      <c r="DU25" s="634"/>
      <c r="DV25" s="635"/>
      <c r="DW25" s="624">
        <v>21.3</v>
      </c>
      <c r="DX25" s="636"/>
      <c r="DY25" s="636"/>
      <c r="DZ25" s="636"/>
      <c r="EA25" s="636"/>
      <c r="EB25" s="636"/>
      <c r="EC25" s="648"/>
    </row>
    <row r="26" spans="2:133" ht="11.25" customHeight="1" x14ac:dyDescent="0.15">
      <c r="B26" s="618" t="s">
        <v>296</v>
      </c>
      <c r="C26" s="619"/>
      <c r="D26" s="619"/>
      <c r="E26" s="619"/>
      <c r="F26" s="619"/>
      <c r="G26" s="619"/>
      <c r="H26" s="619"/>
      <c r="I26" s="619"/>
      <c r="J26" s="619"/>
      <c r="K26" s="619"/>
      <c r="L26" s="619"/>
      <c r="M26" s="619"/>
      <c r="N26" s="619"/>
      <c r="O26" s="619"/>
      <c r="P26" s="619"/>
      <c r="Q26" s="620"/>
      <c r="R26" s="621">
        <v>67574</v>
      </c>
      <c r="S26" s="622"/>
      <c r="T26" s="622"/>
      <c r="U26" s="622"/>
      <c r="V26" s="622"/>
      <c r="W26" s="622"/>
      <c r="X26" s="622"/>
      <c r="Y26" s="623"/>
      <c r="Z26" s="659">
        <v>0</v>
      </c>
      <c r="AA26" s="659"/>
      <c r="AB26" s="659"/>
      <c r="AC26" s="659"/>
      <c r="AD26" s="660">
        <v>67574</v>
      </c>
      <c r="AE26" s="660"/>
      <c r="AF26" s="660"/>
      <c r="AG26" s="660"/>
      <c r="AH26" s="660"/>
      <c r="AI26" s="660"/>
      <c r="AJ26" s="660"/>
      <c r="AK26" s="660"/>
      <c r="AL26" s="624">
        <v>0.1</v>
      </c>
      <c r="AM26" s="625"/>
      <c r="AN26" s="625"/>
      <c r="AO26" s="661"/>
      <c r="AP26" s="618" t="s">
        <v>297</v>
      </c>
      <c r="AQ26" s="698"/>
      <c r="AR26" s="698"/>
      <c r="AS26" s="698"/>
      <c r="AT26" s="698"/>
      <c r="AU26" s="698"/>
      <c r="AV26" s="698"/>
      <c r="AW26" s="698"/>
      <c r="AX26" s="698"/>
      <c r="AY26" s="698"/>
      <c r="AZ26" s="698"/>
      <c r="BA26" s="698"/>
      <c r="BB26" s="698"/>
      <c r="BC26" s="698"/>
      <c r="BD26" s="698"/>
      <c r="BE26" s="698"/>
      <c r="BF26" s="699"/>
      <c r="BG26" s="621" t="s">
        <v>234</v>
      </c>
      <c r="BH26" s="622"/>
      <c r="BI26" s="622"/>
      <c r="BJ26" s="622"/>
      <c r="BK26" s="622"/>
      <c r="BL26" s="622"/>
      <c r="BM26" s="622"/>
      <c r="BN26" s="623"/>
      <c r="BO26" s="659" t="s">
        <v>267</v>
      </c>
      <c r="BP26" s="659"/>
      <c r="BQ26" s="659"/>
      <c r="BR26" s="659"/>
      <c r="BS26" s="660" t="s">
        <v>234</v>
      </c>
      <c r="BT26" s="660"/>
      <c r="BU26" s="660"/>
      <c r="BV26" s="660"/>
      <c r="BW26" s="660"/>
      <c r="BX26" s="660"/>
      <c r="BY26" s="660"/>
      <c r="BZ26" s="660"/>
      <c r="CA26" s="660"/>
      <c r="CB26" s="700"/>
      <c r="CD26" s="618" t="s">
        <v>298</v>
      </c>
      <c r="CE26" s="619"/>
      <c r="CF26" s="619"/>
      <c r="CG26" s="619"/>
      <c r="CH26" s="619"/>
      <c r="CI26" s="619"/>
      <c r="CJ26" s="619"/>
      <c r="CK26" s="619"/>
      <c r="CL26" s="619"/>
      <c r="CM26" s="619"/>
      <c r="CN26" s="619"/>
      <c r="CO26" s="619"/>
      <c r="CP26" s="619"/>
      <c r="CQ26" s="620"/>
      <c r="CR26" s="621">
        <v>17387000</v>
      </c>
      <c r="CS26" s="622"/>
      <c r="CT26" s="622"/>
      <c r="CU26" s="622"/>
      <c r="CV26" s="622"/>
      <c r="CW26" s="622"/>
      <c r="CX26" s="622"/>
      <c r="CY26" s="623"/>
      <c r="CZ26" s="624">
        <v>7.6</v>
      </c>
      <c r="DA26" s="636"/>
      <c r="DB26" s="636"/>
      <c r="DC26" s="637"/>
      <c r="DD26" s="627">
        <v>15508345</v>
      </c>
      <c r="DE26" s="622"/>
      <c r="DF26" s="622"/>
      <c r="DG26" s="622"/>
      <c r="DH26" s="622"/>
      <c r="DI26" s="622"/>
      <c r="DJ26" s="622"/>
      <c r="DK26" s="623"/>
      <c r="DL26" s="627" t="s">
        <v>234</v>
      </c>
      <c r="DM26" s="622"/>
      <c r="DN26" s="622"/>
      <c r="DO26" s="622"/>
      <c r="DP26" s="622"/>
      <c r="DQ26" s="622"/>
      <c r="DR26" s="622"/>
      <c r="DS26" s="622"/>
      <c r="DT26" s="622"/>
      <c r="DU26" s="622"/>
      <c r="DV26" s="623"/>
      <c r="DW26" s="624" t="s">
        <v>267</v>
      </c>
      <c r="DX26" s="636"/>
      <c r="DY26" s="636"/>
      <c r="DZ26" s="636"/>
      <c r="EA26" s="636"/>
      <c r="EB26" s="636"/>
      <c r="EC26" s="648"/>
    </row>
    <row r="27" spans="2:133" ht="11.25" customHeight="1" x14ac:dyDescent="0.15">
      <c r="B27" s="618" t="s">
        <v>299</v>
      </c>
      <c r="C27" s="619"/>
      <c r="D27" s="619"/>
      <c r="E27" s="619"/>
      <c r="F27" s="619"/>
      <c r="G27" s="619"/>
      <c r="H27" s="619"/>
      <c r="I27" s="619"/>
      <c r="J27" s="619"/>
      <c r="K27" s="619"/>
      <c r="L27" s="619"/>
      <c r="M27" s="619"/>
      <c r="N27" s="619"/>
      <c r="O27" s="619"/>
      <c r="P27" s="619"/>
      <c r="Q27" s="620"/>
      <c r="R27" s="621">
        <v>715839</v>
      </c>
      <c r="S27" s="622"/>
      <c r="T27" s="622"/>
      <c r="U27" s="622"/>
      <c r="V27" s="622"/>
      <c r="W27" s="622"/>
      <c r="X27" s="622"/>
      <c r="Y27" s="623"/>
      <c r="Z27" s="659">
        <v>0.3</v>
      </c>
      <c r="AA27" s="659"/>
      <c r="AB27" s="659"/>
      <c r="AC27" s="659"/>
      <c r="AD27" s="660" t="s">
        <v>234</v>
      </c>
      <c r="AE27" s="660"/>
      <c r="AF27" s="660"/>
      <c r="AG27" s="660"/>
      <c r="AH27" s="660"/>
      <c r="AI27" s="660"/>
      <c r="AJ27" s="660"/>
      <c r="AK27" s="660"/>
      <c r="AL27" s="624" t="s">
        <v>234</v>
      </c>
      <c r="AM27" s="625"/>
      <c r="AN27" s="625"/>
      <c r="AO27" s="661"/>
      <c r="AP27" s="618" t="s">
        <v>300</v>
      </c>
      <c r="AQ27" s="619"/>
      <c r="AR27" s="619"/>
      <c r="AS27" s="619"/>
      <c r="AT27" s="619"/>
      <c r="AU27" s="619"/>
      <c r="AV27" s="619"/>
      <c r="AW27" s="619"/>
      <c r="AX27" s="619"/>
      <c r="AY27" s="619"/>
      <c r="AZ27" s="619"/>
      <c r="BA27" s="619"/>
      <c r="BB27" s="619"/>
      <c r="BC27" s="619"/>
      <c r="BD27" s="619"/>
      <c r="BE27" s="619"/>
      <c r="BF27" s="620"/>
      <c r="BG27" s="621">
        <v>92744193</v>
      </c>
      <c r="BH27" s="622"/>
      <c r="BI27" s="622"/>
      <c r="BJ27" s="622"/>
      <c r="BK27" s="622"/>
      <c r="BL27" s="622"/>
      <c r="BM27" s="622"/>
      <c r="BN27" s="623"/>
      <c r="BO27" s="659">
        <v>100</v>
      </c>
      <c r="BP27" s="659"/>
      <c r="BQ27" s="659"/>
      <c r="BR27" s="659"/>
      <c r="BS27" s="660">
        <v>662325</v>
      </c>
      <c r="BT27" s="660"/>
      <c r="BU27" s="660"/>
      <c r="BV27" s="660"/>
      <c r="BW27" s="660"/>
      <c r="BX27" s="660"/>
      <c r="BY27" s="660"/>
      <c r="BZ27" s="660"/>
      <c r="CA27" s="660"/>
      <c r="CB27" s="700"/>
      <c r="CD27" s="618" t="s">
        <v>301</v>
      </c>
      <c r="CE27" s="619"/>
      <c r="CF27" s="619"/>
      <c r="CG27" s="619"/>
      <c r="CH27" s="619"/>
      <c r="CI27" s="619"/>
      <c r="CJ27" s="619"/>
      <c r="CK27" s="619"/>
      <c r="CL27" s="619"/>
      <c r="CM27" s="619"/>
      <c r="CN27" s="619"/>
      <c r="CO27" s="619"/>
      <c r="CP27" s="619"/>
      <c r="CQ27" s="620"/>
      <c r="CR27" s="621">
        <v>81449549</v>
      </c>
      <c r="CS27" s="634"/>
      <c r="CT27" s="634"/>
      <c r="CU27" s="634"/>
      <c r="CV27" s="634"/>
      <c r="CW27" s="634"/>
      <c r="CX27" s="634"/>
      <c r="CY27" s="635"/>
      <c r="CZ27" s="624">
        <v>35.700000000000003</v>
      </c>
      <c r="DA27" s="636"/>
      <c r="DB27" s="636"/>
      <c r="DC27" s="637"/>
      <c r="DD27" s="627">
        <v>21840425</v>
      </c>
      <c r="DE27" s="634"/>
      <c r="DF27" s="634"/>
      <c r="DG27" s="634"/>
      <c r="DH27" s="634"/>
      <c r="DI27" s="634"/>
      <c r="DJ27" s="634"/>
      <c r="DK27" s="635"/>
      <c r="DL27" s="627">
        <v>21339257</v>
      </c>
      <c r="DM27" s="634"/>
      <c r="DN27" s="634"/>
      <c r="DO27" s="634"/>
      <c r="DP27" s="634"/>
      <c r="DQ27" s="634"/>
      <c r="DR27" s="634"/>
      <c r="DS27" s="634"/>
      <c r="DT27" s="634"/>
      <c r="DU27" s="634"/>
      <c r="DV27" s="635"/>
      <c r="DW27" s="624">
        <v>18.3</v>
      </c>
      <c r="DX27" s="636"/>
      <c r="DY27" s="636"/>
      <c r="DZ27" s="636"/>
      <c r="EA27" s="636"/>
      <c r="EB27" s="636"/>
      <c r="EC27" s="648"/>
    </row>
    <row r="28" spans="2:133" ht="11.25" customHeight="1" x14ac:dyDescent="0.15">
      <c r="B28" s="618" t="s">
        <v>302</v>
      </c>
      <c r="C28" s="619"/>
      <c r="D28" s="619"/>
      <c r="E28" s="619"/>
      <c r="F28" s="619"/>
      <c r="G28" s="619"/>
      <c r="H28" s="619"/>
      <c r="I28" s="619"/>
      <c r="J28" s="619"/>
      <c r="K28" s="619"/>
      <c r="L28" s="619"/>
      <c r="M28" s="619"/>
      <c r="N28" s="619"/>
      <c r="O28" s="619"/>
      <c r="P28" s="619"/>
      <c r="Q28" s="620"/>
      <c r="R28" s="621">
        <v>1719249</v>
      </c>
      <c r="S28" s="622"/>
      <c r="T28" s="622"/>
      <c r="U28" s="622"/>
      <c r="V28" s="622"/>
      <c r="W28" s="622"/>
      <c r="X28" s="622"/>
      <c r="Y28" s="623"/>
      <c r="Z28" s="659">
        <v>0.7</v>
      </c>
      <c r="AA28" s="659"/>
      <c r="AB28" s="659"/>
      <c r="AC28" s="659"/>
      <c r="AD28" s="660">
        <v>406877</v>
      </c>
      <c r="AE28" s="660"/>
      <c r="AF28" s="660"/>
      <c r="AG28" s="660"/>
      <c r="AH28" s="660"/>
      <c r="AI28" s="660"/>
      <c r="AJ28" s="660"/>
      <c r="AK28" s="660"/>
      <c r="AL28" s="624">
        <v>0.4</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303</v>
      </c>
      <c r="CE28" s="619"/>
      <c r="CF28" s="619"/>
      <c r="CG28" s="619"/>
      <c r="CH28" s="619"/>
      <c r="CI28" s="619"/>
      <c r="CJ28" s="619"/>
      <c r="CK28" s="619"/>
      <c r="CL28" s="619"/>
      <c r="CM28" s="619"/>
      <c r="CN28" s="619"/>
      <c r="CO28" s="619"/>
      <c r="CP28" s="619"/>
      <c r="CQ28" s="620"/>
      <c r="CR28" s="621">
        <v>12599940</v>
      </c>
      <c r="CS28" s="622"/>
      <c r="CT28" s="622"/>
      <c r="CU28" s="622"/>
      <c r="CV28" s="622"/>
      <c r="CW28" s="622"/>
      <c r="CX28" s="622"/>
      <c r="CY28" s="623"/>
      <c r="CZ28" s="624">
        <v>5.5</v>
      </c>
      <c r="DA28" s="636"/>
      <c r="DB28" s="636"/>
      <c r="DC28" s="637"/>
      <c r="DD28" s="627">
        <v>11944132</v>
      </c>
      <c r="DE28" s="622"/>
      <c r="DF28" s="622"/>
      <c r="DG28" s="622"/>
      <c r="DH28" s="622"/>
      <c r="DI28" s="622"/>
      <c r="DJ28" s="622"/>
      <c r="DK28" s="623"/>
      <c r="DL28" s="627">
        <v>11944132</v>
      </c>
      <c r="DM28" s="622"/>
      <c r="DN28" s="622"/>
      <c r="DO28" s="622"/>
      <c r="DP28" s="622"/>
      <c r="DQ28" s="622"/>
      <c r="DR28" s="622"/>
      <c r="DS28" s="622"/>
      <c r="DT28" s="622"/>
      <c r="DU28" s="622"/>
      <c r="DV28" s="623"/>
      <c r="DW28" s="624">
        <v>10.3</v>
      </c>
      <c r="DX28" s="636"/>
      <c r="DY28" s="636"/>
      <c r="DZ28" s="636"/>
      <c r="EA28" s="636"/>
      <c r="EB28" s="636"/>
      <c r="EC28" s="648"/>
    </row>
    <row r="29" spans="2:133" ht="11.25" customHeight="1" x14ac:dyDescent="0.15">
      <c r="B29" s="618" t="s">
        <v>304</v>
      </c>
      <c r="C29" s="619"/>
      <c r="D29" s="619"/>
      <c r="E29" s="619"/>
      <c r="F29" s="619"/>
      <c r="G29" s="619"/>
      <c r="H29" s="619"/>
      <c r="I29" s="619"/>
      <c r="J29" s="619"/>
      <c r="K29" s="619"/>
      <c r="L29" s="619"/>
      <c r="M29" s="619"/>
      <c r="N29" s="619"/>
      <c r="O29" s="619"/>
      <c r="P29" s="619"/>
      <c r="Q29" s="620"/>
      <c r="R29" s="621">
        <v>2326589</v>
      </c>
      <c r="S29" s="622"/>
      <c r="T29" s="622"/>
      <c r="U29" s="622"/>
      <c r="V29" s="622"/>
      <c r="W29" s="622"/>
      <c r="X29" s="622"/>
      <c r="Y29" s="623"/>
      <c r="Z29" s="659">
        <v>1</v>
      </c>
      <c r="AA29" s="659"/>
      <c r="AB29" s="659"/>
      <c r="AC29" s="659"/>
      <c r="AD29" s="660" t="s">
        <v>234</v>
      </c>
      <c r="AE29" s="660"/>
      <c r="AF29" s="660"/>
      <c r="AG29" s="660"/>
      <c r="AH29" s="660"/>
      <c r="AI29" s="660"/>
      <c r="AJ29" s="660"/>
      <c r="AK29" s="660"/>
      <c r="AL29" s="624" t="s">
        <v>234</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700"/>
      <c r="CD29" s="640" t="s">
        <v>305</v>
      </c>
      <c r="CE29" s="641"/>
      <c r="CF29" s="618" t="s">
        <v>306</v>
      </c>
      <c r="CG29" s="619"/>
      <c r="CH29" s="619"/>
      <c r="CI29" s="619"/>
      <c r="CJ29" s="619"/>
      <c r="CK29" s="619"/>
      <c r="CL29" s="619"/>
      <c r="CM29" s="619"/>
      <c r="CN29" s="619"/>
      <c r="CO29" s="619"/>
      <c r="CP29" s="619"/>
      <c r="CQ29" s="620"/>
      <c r="CR29" s="621">
        <v>12599940</v>
      </c>
      <c r="CS29" s="634"/>
      <c r="CT29" s="634"/>
      <c r="CU29" s="634"/>
      <c r="CV29" s="634"/>
      <c r="CW29" s="634"/>
      <c r="CX29" s="634"/>
      <c r="CY29" s="635"/>
      <c r="CZ29" s="624">
        <v>5.5</v>
      </c>
      <c r="DA29" s="636"/>
      <c r="DB29" s="636"/>
      <c r="DC29" s="637"/>
      <c r="DD29" s="627">
        <v>11944132</v>
      </c>
      <c r="DE29" s="634"/>
      <c r="DF29" s="634"/>
      <c r="DG29" s="634"/>
      <c r="DH29" s="634"/>
      <c r="DI29" s="634"/>
      <c r="DJ29" s="634"/>
      <c r="DK29" s="635"/>
      <c r="DL29" s="627">
        <v>11944132</v>
      </c>
      <c r="DM29" s="634"/>
      <c r="DN29" s="634"/>
      <c r="DO29" s="634"/>
      <c r="DP29" s="634"/>
      <c r="DQ29" s="634"/>
      <c r="DR29" s="634"/>
      <c r="DS29" s="634"/>
      <c r="DT29" s="634"/>
      <c r="DU29" s="634"/>
      <c r="DV29" s="635"/>
      <c r="DW29" s="624">
        <v>10.3</v>
      </c>
      <c r="DX29" s="636"/>
      <c r="DY29" s="636"/>
      <c r="DZ29" s="636"/>
      <c r="EA29" s="636"/>
      <c r="EB29" s="636"/>
      <c r="EC29" s="648"/>
    </row>
    <row r="30" spans="2:133" ht="11.25" customHeight="1" x14ac:dyDescent="0.15">
      <c r="B30" s="618" t="s">
        <v>307</v>
      </c>
      <c r="C30" s="619"/>
      <c r="D30" s="619"/>
      <c r="E30" s="619"/>
      <c r="F30" s="619"/>
      <c r="G30" s="619"/>
      <c r="H30" s="619"/>
      <c r="I30" s="619"/>
      <c r="J30" s="619"/>
      <c r="K30" s="619"/>
      <c r="L30" s="619"/>
      <c r="M30" s="619"/>
      <c r="N30" s="619"/>
      <c r="O30" s="619"/>
      <c r="P30" s="619"/>
      <c r="Q30" s="620"/>
      <c r="R30" s="621">
        <v>59115183</v>
      </c>
      <c r="S30" s="622"/>
      <c r="T30" s="622"/>
      <c r="U30" s="622"/>
      <c r="V30" s="622"/>
      <c r="W30" s="622"/>
      <c r="X30" s="622"/>
      <c r="Y30" s="623"/>
      <c r="Z30" s="659">
        <v>24.9</v>
      </c>
      <c r="AA30" s="659"/>
      <c r="AB30" s="659"/>
      <c r="AC30" s="659"/>
      <c r="AD30" s="660" t="s">
        <v>267</v>
      </c>
      <c r="AE30" s="660"/>
      <c r="AF30" s="660"/>
      <c r="AG30" s="660"/>
      <c r="AH30" s="660"/>
      <c r="AI30" s="660"/>
      <c r="AJ30" s="660"/>
      <c r="AK30" s="660"/>
      <c r="AL30" s="624" t="s">
        <v>147</v>
      </c>
      <c r="AM30" s="625"/>
      <c r="AN30" s="625"/>
      <c r="AO30" s="661"/>
      <c r="AP30" s="673" t="s">
        <v>222</v>
      </c>
      <c r="AQ30" s="674"/>
      <c r="AR30" s="674"/>
      <c r="AS30" s="674"/>
      <c r="AT30" s="674"/>
      <c r="AU30" s="674"/>
      <c r="AV30" s="674"/>
      <c r="AW30" s="674"/>
      <c r="AX30" s="674"/>
      <c r="AY30" s="674"/>
      <c r="AZ30" s="674"/>
      <c r="BA30" s="674"/>
      <c r="BB30" s="674"/>
      <c r="BC30" s="674"/>
      <c r="BD30" s="674"/>
      <c r="BE30" s="674"/>
      <c r="BF30" s="675"/>
      <c r="BG30" s="673" t="s">
        <v>308</v>
      </c>
      <c r="BH30" s="691"/>
      <c r="BI30" s="691"/>
      <c r="BJ30" s="691"/>
      <c r="BK30" s="691"/>
      <c r="BL30" s="691"/>
      <c r="BM30" s="691"/>
      <c r="BN30" s="691"/>
      <c r="BO30" s="691"/>
      <c r="BP30" s="691"/>
      <c r="BQ30" s="692"/>
      <c r="BR30" s="673" t="s">
        <v>309</v>
      </c>
      <c r="BS30" s="691"/>
      <c r="BT30" s="691"/>
      <c r="BU30" s="691"/>
      <c r="BV30" s="691"/>
      <c r="BW30" s="691"/>
      <c r="BX30" s="691"/>
      <c r="BY30" s="691"/>
      <c r="BZ30" s="691"/>
      <c r="CA30" s="691"/>
      <c r="CB30" s="692"/>
      <c r="CD30" s="642"/>
      <c r="CE30" s="643"/>
      <c r="CF30" s="618" t="s">
        <v>310</v>
      </c>
      <c r="CG30" s="619"/>
      <c r="CH30" s="619"/>
      <c r="CI30" s="619"/>
      <c r="CJ30" s="619"/>
      <c r="CK30" s="619"/>
      <c r="CL30" s="619"/>
      <c r="CM30" s="619"/>
      <c r="CN30" s="619"/>
      <c r="CO30" s="619"/>
      <c r="CP30" s="619"/>
      <c r="CQ30" s="620"/>
      <c r="CR30" s="621">
        <v>12033163</v>
      </c>
      <c r="CS30" s="622"/>
      <c r="CT30" s="622"/>
      <c r="CU30" s="622"/>
      <c r="CV30" s="622"/>
      <c r="CW30" s="622"/>
      <c r="CX30" s="622"/>
      <c r="CY30" s="623"/>
      <c r="CZ30" s="624">
        <v>5.3</v>
      </c>
      <c r="DA30" s="636"/>
      <c r="DB30" s="636"/>
      <c r="DC30" s="637"/>
      <c r="DD30" s="627">
        <v>11400243</v>
      </c>
      <c r="DE30" s="622"/>
      <c r="DF30" s="622"/>
      <c r="DG30" s="622"/>
      <c r="DH30" s="622"/>
      <c r="DI30" s="622"/>
      <c r="DJ30" s="622"/>
      <c r="DK30" s="623"/>
      <c r="DL30" s="627">
        <v>11400243</v>
      </c>
      <c r="DM30" s="622"/>
      <c r="DN30" s="622"/>
      <c r="DO30" s="622"/>
      <c r="DP30" s="622"/>
      <c r="DQ30" s="622"/>
      <c r="DR30" s="622"/>
      <c r="DS30" s="622"/>
      <c r="DT30" s="622"/>
      <c r="DU30" s="622"/>
      <c r="DV30" s="623"/>
      <c r="DW30" s="624">
        <v>9.8000000000000007</v>
      </c>
      <c r="DX30" s="636"/>
      <c r="DY30" s="636"/>
      <c r="DZ30" s="636"/>
      <c r="EA30" s="636"/>
      <c r="EB30" s="636"/>
      <c r="EC30" s="648"/>
    </row>
    <row r="31" spans="2:133" ht="11.25" customHeight="1" x14ac:dyDescent="0.15">
      <c r="B31" s="688" t="s">
        <v>311</v>
      </c>
      <c r="C31" s="689"/>
      <c r="D31" s="689"/>
      <c r="E31" s="689"/>
      <c r="F31" s="689"/>
      <c r="G31" s="689"/>
      <c r="H31" s="689"/>
      <c r="I31" s="689"/>
      <c r="J31" s="689"/>
      <c r="K31" s="689"/>
      <c r="L31" s="689"/>
      <c r="M31" s="689"/>
      <c r="N31" s="689"/>
      <c r="O31" s="689"/>
      <c r="P31" s="689"/>
      <c r="Q31" s="690"/>
      <c r="R31" s="621" t="s">
        <v>234</v>
      </c>
      <c r="S31" s="622"/>
      <c r="T31" s="622"/>
      <c r="U31" s="622"/>
      <c r="V31" s="622"/>
      <c r="W31" s="622"/>
      <c r="X31" s="622"/>
      <c r="Y31" s="623"/>
      <c r="Z31" s="659" t="s">
        <v>234</v>
      </c>
      <c r="AA31" s="659"/>
      <c r="AB31" s="659"/>
      <c r="AC31" s="659"/>
      <c r="AD31" s="660" t="s">
        <v>234</v>
      </c>
      <c r="AE31" s="660"/>
      <c r="AF31" s="660"/>
      <c r="AG31" s="660"/>
      <c r="AH31" s="660"/>
      <c r="AI31" s="660"/>
      <c r="AJ31" s="660"/>
      <c r="AK31" s="660"/>
      <c r="AL31" s="624" t="s">
        <v>234</v>
      </c>
      <c r="AM31" s="625"/>
      <c r="AN31" s="625"/>
      <c r="AO31" s="661"/>
      <c r="AP31" s="693" t="s">
        <v>312</v>
      </c>
      <c r="AQ31" s="694"/>
      <c r="AR31" s="694"/>
      <c r="AS31" s="694"/>
      <c r="AT31" s="695" t="s">
        <v>313</v>
      </c>
      <c r="AU31" s="218"/>
      <c r="AV31" s="218"/>
      <c r="AW31" s="218"/>
      <c r="AX31" s="679" t="s">
        <v>188</v>
      </c>
      <c r="AY31" s="680"/>
      <c r="AZ31" s="680"/>
      <c r="BA31" s="680"/>
      <c r="BB31" s="680"/>
      <c r="BC31" s="680"/>
      <c r="BD31" s="680"/>
      <c r="BE31" s="680"/>
      <c r="BF31" s="681"/>
      <c r="BG31" s="683">
        <v>99.7</v>
      </c>
      <c r="BH31" s="684"/>
      <c r="BI31" s="684"/>
      <c r="BJ31" s="684"/>
      <c r="BK31" s="684"/>
      <c r="BL31" s="684"/>
      <c r="BM31" s="685">
        <v>99.2</v>
      </c>
      <c r="BN31" s="684"/>
      <c r="BO31" s="684"/>
      <c r="BP31" s="684"/>
      <c r="BQ31" s="686"/>
      <c r="BR31" s="683">
        <v>99.7</v>
      </c>
      <c r="BS31" s="684"/>
      <c r="BT31" s="684"/>
      <c r="BU31" s="684"/>
      <c r="BV31" s="684"/>
      <c r="BW31" s="684"/>
      <c r="BX31" s="685">
        <v>99.1</v>
      </c>
      <c r="BY31" s="684"/>
      <c r="BZ31" s="684"/>
      <c r="CA31" s="684"/>
      <c r="CB31" s="686"/>
      <c r="CD31" s="642"/>
      <c r="CE31" s="643"/>
      <c r="CF31" s="618" t="s">
        <v>314</v>
      </c>
      <c r="CG31" s="619"/>
      <c r="CH31" s="619"/>
      <c r="CI31" s="619"/>
      <c r="CJ31" s="619"/>
      <c r="CK31" s="619"/>
      <c r="CL31" s="619"/>
      <c r="CM31" s="619"/>
      <c r="CN31" s="619"/>
      <c r="CO31" s="619"/>
      <c r="CP31" s="619"/>
      <c r="CQ31" s="620"/>
      <c r="CR31" s="621">
        <v>566777</v>
      </c>
      <c r="CS31" s="634"/>
      <c r="CT31" s="634"/>
      <c r="CU31" s="634"/>
      <c r="CV31" s="634"/>
      <c r="CW31" s="634"/>
      <c r="CX31" s="634"/>
      <c r="CY31" s="635"/>
      <c r="CZ31" s="624">
        <v>0.2</v>
      </c>
      <c r="DA31" s="636"/>
      <c r="DB31" s="636"/>
      <c r="DC31" s="637"/>
      <c r="DD31" s="627">
        <v>543889</v>
      </c>
      <c r="DE31" s="634"/>
      <c r="DF31" s="634"/>
      <c r="DG31" s="634"/>
      <c r="DH31" s="634"/>
      <c r="DI31" s="634"/>
      <c r="DJ31" s="634"/>
      <c r="DK31" s="635"/>
      <c r="DL31" s="627">
        <v>543889</v>
      </c>
      <c r="DM31" s="634"/>
      <c r="DN31" s="634"/>
      <c r="DO31" s="634"/>
      <c r="DP31" s="634"/>
      <c r="DQ31" s="634"/>
      <c r="DR31" s="634"/>
      <c r="DS31" s="634"/>
      <c r="DT31" s="634"/>
      <c r="DU31" s="634"/>
      <c r="DV31" s="635"/>
      <c r="DW31" s="624">
        <v>0.5</v>
      </c>
      <c r="DX31" s="636"/>
      <c r="DY31" s="636"/>
      <c r="DZ31" s="636"/>
      <c r="EA31" s="636"/>
      <c r="EB31" s="636"/>
      <c r="EC31" s="648"/>
    </row>
    <row r="32" spans="2:133" ht="11.25" customHeight="1" x14ac:dyDescent="0.15">
      <c r="B32" s="618" t="s">
        <v>315</v>
      </c>
      <c r="C32" s="619"/>
      <c r="D32" s="619"/>
      <c r="E32" s="619"/>
      <c r="F32" s="619"/>
      <c r="G32" s="619"/>
      <c r="H32" s="619"/>
      <c r="I32" s="619"/>
      <c r="J32" s="619"/>
      <c r="K32" s="619"/>
      <c r="L32" s="619"/>
      <c r="M32" s="619"/>
      <c r="N32" s="619"/>
      <c r="O32" s="619"/>
      <c r="P32" s="619"/>
      <c r="Q32" s="620"/>
      <c r="R32" s="621">
        <v>30117132</v>
      </c>
      <c r="S32" s="622"/>
      <c r="T32" s="622"/>
      <c r="U32" s="622"/>
      <c r="V32" s="622"/>
      <c r="W32" s="622"/>
      <c r="X32" s="622"/>
      <c r="Y32" s="623"/>
      <c r="Z32" s="659">
        <v>12.7</v>
      </c>
      <c r="AA32" s="659"/>
      <c r="AB32" s="659"/>
      <c r="AC32" s="659"/>
      <c r="AD32" s="660" t="s">
        <v>147</v>
      </c>
      <c r="AE32" s="660"/>
      <c r="AF32" s="660"/>
      <c r="AG32" s="660"/>
      <c r="AH32" s="660"/>
      <c r="AI32" s="660"/>
      <c r="AJ32" s="660"/>
      <c r="AK32" s="660"/>
      <c r="AL32" s="624" t="s">
        <v>234</v>
      </c>
      <c r="AM32" s="625"/>
      <c r="AN32" s="625"/>
      <c r="AO32" s="661"/>
      <c r="AP32" s="662"/>
      <c r="AQ32" s="663"/>
      <c r="AR32" s="663"/>
      <c r="AS32" s="663"/>
      <c r="AT32" s="696"/>
      <c r="AU32" s="214" t="s">
        <v>316</v>
      </c>
      <c r="AX32" s="618" t="s">
        <v>317</v>
      </c>
      <c r="AY32" s="619"/>
      <c r="AZ32" s="619"/>
      <c r="BA32" s="619"/>
      <c r="BB32" s="619"/>
      <c r="BC32" s="619"/>
      <c r="BD32" s="619"/>
      <c r="BE32" s="619"/>
      <c r="BF32" s="620"/>
      <c r="BG32" s="687">
        <v>99.5</v>
      </c>
      <c r="BH32" s="634"/>
      <c r="BI32" s="634"/>
      <c r="BJ32" s="634"/>
      <c r="BK32" s="634"/>
      <c r="BL32" s="634"/>
      <c r="BM32" s="625">
        <v>98.7</v>
      </c>
      <c r="BN32" s="634"/>
      <c r="BO32" s="634"/>
      <c r="BP32" s="634"/>
      <c r="BQ32" s="657"/>
      <c r="BR32" s="687">
        <v>99.6</v>
      </c>
      <c r="BS32" s="634"/>
      <c r="BT32" s="634"/>
      <c r="BU32" s="634"/>
      <c r="BV32" s="634"/>
      <c r="BW32" s="634"/>
      <c r="BX32" s="625">
        <v>98.6</v>
      </c>
      <c r="BY32" s="634"/>
      <c r="BZ32" s="634"/>
      <c r="CA32" s="634"/>
      <c r="CB32" s="657"/>
      <c r="CD32" s="644"/>
      <c r="CE32" s="645"/>
      <c r="CF32" s="618" t="s">
        <v>318</v>
      </c>
      <c r="CG32" s="619"/>
      <c r="CH32" s="619"/>
      <c r="CI32" s="619"/>
      <c r="CJ32" s="619"/>
      <c r="CK32" s="619"/>
      <c r="CL32" s="619"/>
      <c r="CM32" s="619"/>
      <c r="CN32" s="619"/>
      <c r="CO32" s="619"/>
      <c r="CP32" s="619"/>
      <c r="CQ32" s="620"/>
      <c r="CR32" s="621" t="s">
        <v>234</v>
      </c>
      <c r="CS32" s="622"/>
      <c r="CT32" s="622"/>
      <c r="CU32" s="622"/>
      <c r="CV32" s="622"/>
      <c r="CW32" s="622"/>
      <c r="CX32" s="622"/>
      <c r="CY32" s="623"/>
      <c r="CZ32" s="624" t="s">
        <v>147</v>
      </c>
      <c r="DA32" s="636"/>
      <c r="DB32" s="636"/>
      <c r="DC32" s="637"/>
      <c r="DD32" s="627" t="s">
        <v>234</v>
      </c>
      <c r="DE32" s="622"/>
      <c r="DF32" s="622"/>
      <c r="DG32" s="622"/>
      <c r="DH32" s="622"/>
      <c r="DI32" s="622"/>
      <c r="DJ32" s="622"/>
      <c r="DK32" s="623"/>
      <c r="DL32" s="627" t="s">
        <v>147</v>
      </c>
      <c r="DM32" s="622"/>
      <c r="DN32" s="622"/>
      <c r="DO32" s="622"/>
      <c r="DP32" s="622"/>
      <c r="DQ32" s="622"/>
      <c r="DR32" s="622"/>
      <c r="DS32" s="622"/>
      <c r="DT32" s="622"/>
      <c r="DU32" s="622"/>
      <c r="DV32" s="623"/>
      <c r="DW32" s="624" t="s">
        <v>234</v>
      </c>
      <c r="DX32" s="636"/>
      <c r="DY32" s="636"/>
      <c r="DZ32" s="636"/>
      <c r="EA32" s="636"/>
      <c r="EB32" s="636"/>
      <c r="EC32" s="648"/>
    </row>
    <row r="33" spans="2:133" ht="11.25" customHeight="1" x14ac:dyDescent="0.15">
      <c r="B33" s="618" t="s">
        <v>319</v>
      </c>
      <c r="C33" s="619"/>
      <c r="D33" s="619"/>
      <c r="E33" s="619"/>
      <c r="F33" s="619"/>
      <c r="G33" s="619"/>
      <c r="H33" s="619"/>
      <c r="I33" s="619"/>
      <c r="J33" s="619"/>
      <c r="K33" s="619"/>
      <c r="L33" s="619"/>
      <c r="M33" s="619"/>
      <c r="N33" s="619"/>
      <c r="O33" s="619"/>
      <c r="P33" s="619"/>
      <c r="Q33" s="620"/>
      <c r="R33" s="621">
        <v>232479</v>
      </c>
      <c r="S33" s="622"/>
      <c r="T33" s="622"/>
      <c r="U33" s="622"/>
      <c r="V33" s="622"/>
      <c r="W33" s="622"/>
      <c r="X33" s="622"/>
      <c r="Y33" s="623"/>
      <c r="Z33" s="659">
        <v>0.1</v>
      </c>
      <c r="AA33" s="659"/>
      <c r="AB33" s="659"/>
      <c r="AC33" s="659"/>
      <c r="AD33" s="660">
        <v>97411</v>
      </c>
      <c r="AE33" s="660"/>
      <c r="AF33" s="660"/>
      <c r="AG33" s="660"/>
      <c r="AH33" s="660"/>
      <c r="AI33" s="660"/>
      <c r="AJ33" s="660"/>
      <c r="AK33" s="660"/>
      <c r="AL33" s="624">
        <v>0.1</v>
      </c>
      <c r="AM33" s="625"/>
      <c r="AN33" s="625"/>
      <c r="AO33" s="661"/>
      <c r="AP33" s="664"/>
      <c r="AQ33" s="665"/>
      <c r="AR33" s="665"/>
      <c r="AS33" s="665"/>
      <c r="AT33" s="697"/>
      <c r="AU33" s="219"/>
      <c r="AV33" s="219"/>
      <c r="AW33" s="219"/>
      <c r="AX33" s="602" t="s">
        <v>320</v>
      </c>
      <c r="AY33" s="603"/>
      <c r="AZ33" s="603"/>
      <c r="BA33" s="603"/>
      <c r="BB33" s="603"/>
      <c r="BC33" s="603"/>
      <c r="BD33" s="603"/>
      <c r="BE33" s="603"/>
      <c r="BF33" s="604"/>
      <c r="BG33" s="682">
        <v>99.8</v>
      </c>
      <c r="BH33" s="606"/>
      <c r="BI33" s="606"/>
      <c r="BJ33" s="606"/>
      <c r="BK33" s="606"/>
      <c r="BL33" s="606"/>
      <c r="BM33" s="652">
        <v>99.6</v>
      </c>
      <c r="BN33" s="606"/>
      <c r="BO33" s="606"/>
      <c r="BP33" s="606"/>
      <c r="BQ33" s="669"/>
      <c r="BR33" s="682">
        <v>99.8</v>
      </c>
      <c r="BS33" s="606"/>
      <c r="BT33" s="606"/>
      <c r="BU33" s="606"/>
      <c r="BV33" s="606"/>
      <c r="BW33" s="606"/>
      <c r="BX33" s="652">
        <v>99.6</v>
      </c>
      <c r="BY33" s="606"/>
      <c r="BZ33" s="606"/>
      <c r="CA33" s="606"/>
      <c r="CB33" s="669"/>
      <c r="CD33" s="618" t="s">
        <v>321</v>
      </c>
      <c r="CE33" s="619"/>
      <c r="CF33" s="619"/>
      <c r="CG33" s="619"/>
      <c r="CH33" s="619"/>
      <c r="CI33" s="619"/>
      <c r="CJ33" s="619"/>
      <c r="CK33" s="619"/>
      <c r="CL33" s="619"/>
      <c r="CM33" s="619"/>
      <c r="CN33" s="619"/>
      <c r="CO33" s="619"/>
      <c r="CP33" s="619"/>
      <c r="CQ33" s="620"/>
      <c r="CR33" s="621">
        <v>87399177</v>
      </c>
      <c r="CS33" s="634"/>
      <c r="CT33" s="634"/>
      <c r="CU33" s="634"/>
      <c r="CV33" s="634"/>
      <c r="CW33" s="634"/>
      <c r="CX33" s="634"/>
      <c r="CY33" s="635"/>
      <c r="CZ33" s="624">
        <v>38.299999999999997</v>
      </c>
      <c r="DA33" s="636"/>
      <c r="DB33" s="636"/>
      <c r="DC33" s="637"/>
      <c r="DD33" s="627">
        <v>64414229</v>
      </c>
      <c r="DE33" s="634"/>
      <c r="DF33" s="634"/>
      <c r="DG33" s="634"/>
      <c r="DH33" s="634"/>
      <c r="DI33" s="634"/>
      <c r="DJ33" s="634"/>
      <c r="DK33" s="635"/>
      <c r="DL33" s="627">
        <v>42816527</v>
      </c>
      <c r="DM33" s="634"/>
      <c r="DN33" s="634"/>
      <c r="DO33" s="634"/>
      <c r="DP33" s="634"/>
      <c r="DQ33" s="634"/>
      <c r="DR33" s="634"/>
      <c r="DS33" s="634"/>
      <c r="DT33" s="634"/>
      <c r="DU33" s="634"/>
      <c r="DV33" s="635"/>
      <c r="DW33" s="624">
        <v>36.799999999999997</v>
      </c>
      <c r="DX33" s="636"/>
      <c r="DY33" s="636"/>
      <c r="DZ33" s="636"/>
      <c r="EA33" s="636"/>
      <c r="EB33" s="636"/>
      <c r="EC33" s="648"/>
    </row>
    <row r="34" spans="2:133" ht="11.25" customHeight="1" x14ac:dyDescent="0.15">
      <c r="B34" s="618" t="s">
        <v>322</v>
      </c>
      <c r="C34" s="619"/>
      <c r="D34" s="619"/>
      <c r="E34" s="619"/>
      <c r="F34" s="619"/>
      <c r="G34" s="619"/>
      <c r="H34" s="619"/>
      <c r="I34" s="619"/>
      <c r="J34" s="619"/>
      <c r="K34" s="619"/>
      <c r="L34" s="619"/>
      <c r="M34" s="619"/>
      <c r="N34" s="619"/>
      <c r="O34" s="619"/>
      <c r="P34" s="619"/>
      <c r="Q34" s="620"/>
      <c r="R34" s="621">
        <v>152225</v>
      </c>
      <c r="S34" s="622"/>
      <c r="T34" s="622"/>
      <c r="U34" s="622"/>
      <c r="V34" s="622"/>
      <c r="W34" s="622"/>
      <c r="X34" s="622"/>
      <c r="Y34" s="623"/>
      <c r="Z34" s="659">
        <v>0.1</v>
      </c>
      <c r="AA34" s="659"/>
      <c r="AB34" s="659"/>
      <c r="AC34" s="659"/>
      <c r="AD34" s="660" t="s">
        <v>147</v>
      </c>
      <c r="AE34" s="660"/>
      <c r="AF34" s="660"/>
      <c r="AG34" s="660"/>
      <c r="AH34" s="660"/>
      <c r="AI34" s="660"/>
      <c r="AJ34" s="660"/>
      <c r="AK34" s="660"/>
      <c r="AL34" s="624" t="s">
        <v>234</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323</v>
      </c>
      <c r="CE34" s="619"/>
      <c r="CF34" s="619"/>
      <c r="CG34" s="619"/>
      <c r="CH34" s="619"/>
      <c r="CI34" s="619"/>
      <c r="CJ34" s="619"/>
      <c r="CK34" s="619"/>
      <c r="CL34" s="619"/>
      <c r="CM34" s="619"/>
      <c r="CN34" s="619"/>
      <c r="CO34" s="619"/>
      <c r="CP34" s="619"/>
      <c r="CQ34" s="620"/>
      <c r="CR34" s="621">
        <v>36978790</v>
      </c>
      <c r="CS34" s="622"/>
      <c r="CT34" s="622"/>
      <c r="CU34" s="622"/>
      <c r="CV34" s="622"/>
      <c r="CW34" s="622"/>
      <c r="CX34" s="622"/>
      <c r="CY34" s="623"/>
      <c r="CZ34" s="624">
        <v>16.2</v>
      </c>
      <c r="DA34" s="636"/>
      <c r="DB34" s="636"/>
      <c r="DC34" s="637"/>
      <c r="DD34" s="627">
        <v>22080324</v>
      </c>
      <c r="DE34" s="622"/>
      <c r="DF34" s="622"/>
      <c r="DG34" s="622"/>
      <c r="DH34" s="622"/>
      <c r="DI34" s="622"/>
      <c r="DJ34" s="622"/>
      <c r="DK34" s="623"/>
      <c r="DL34" s="627">
        <v>19388961</v>
      </c>
      <c r="DM34" s="622"/>
      <c r="DN34" s="622"/>
      <c r="DO34" s="622"/>
      <c r="DP34" s="622"/>
      <c r="DQ34" s="622"/>
      <c r="DR34" s="622"/>
      <c r="DS34" s="622"/>
      <c r="DT34" s="622"/>
      <c r="DU34" s="622"/>
      <c r="DV34" s="623"/>
      <c r="DW34" s="624">
        <v>16.7</v>
      </c>
      <c r="DX34" s="636"/>
      <c r="DY34" s="636"/>
      <c r="DZ34" s="636"/>
      <c r="EA34" s="636"/>
      <c r="EB34" s="636"/>
      <c r="EC34" s="648"/>
    </row>
    <row r="35" spans="2:133" ht="11.25" customHeight="1" x14ac:dyDescent="0.15">
      <c r="B35" s="618" t="s">
        <v>324</v>
      </c>
      <c r="C35" s="619"/>
      <c r="D35" s="619"/>
      <c r="E35" s="619"/>
      <c r="F35" s="619"/>
      <c r="G35" s="619"/>
      <c r="H35" s="619"/>
      <c r="I35" s="619"/>
      <c r="J35" s="619"/>
      <c r="K35" s="619"/>
      <c r="L35" s="619"/>
      <c r="M35" s="619"/>
      <c r="N35" s="619"/>
      <c r="O35" s="619"/>
      <c r="P35" s="619"/>
      <c r="Q35" s="620"/>
      <c r="R35" s="621">
        <v>555088</v>
      </c>
      <c r="S35" s="622"/>
      <c r="T35" s="622"/>
      <c r="U35" s="622"/>
      <c r="V35" s="622"/>
      <c r="W35" s="622"/>
      <c r="X35" s="622"/>
      <c r="Y35" s="623"/>
      <c r="Z35" s="659">
        <v>0.2</v>
      </c>
      <c r="AA35" s="659"/>
      <c r="AB35" s="659"/>
      <c r="AC35" s="659"/>
      <c r="AD35" s="660" t="s">
        <v>234</v>
      </c>
      <c r="AE35" s="660"/>
      <c r="AF35" s="660"/>
      <c r="AG35" s="660"/>
      <c r="AH35" s="660"/>
      <c r="AI35" s="660"/>
      <c r="AJ35" s="660"/>
      <c r="AK35" s="660"/>
      <c r="AL35" s="624" t="s">
        <v>234</v>
      </c>
      <c r="AM35" s="625"/>
      <c r="AN35" s="625"/>
      <c r="AO35" s="661"/>
      <c r="AP35" s="222"/>
      <c r="AQ35" s="673" t="s">
        <v>325</v>
      </c>
      <c r="AR35" s="674"/>
      <c r="AS35" s="674"/>
      <c r="AT35" s="674"/>
      <c r="AU35" s="674"/>
      <c r="AV35" s="674"/>
      <c r="AW35" s="674"/>
      <c r="AX35" s="674"/>
      <c r="AY35" s="674"/>
      <c r="AZ35" s="674"/>
      <c r="BA35" s="674"/>
      <c r="BB35" s="674"/>
      <c r="BC35" s="674"/>
      <c r="BD35" s="674"/>
      <c r="BE35" s="674"/>
      <c r="BF35" s="675"/>
      <c r="BG35" s="673" t="s">
        <v>326</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327</v>
      </c>
      <c r="CE35" s="619"/>
      <c r="CF35" s="619"/>
      <c r="CG35" s="619"/>
      <c r="CH35" s="619"/>
      <c r="CI35" s="619"/>
      <c r="CJ35" s="619"/>
      <c r="CK35" s="619"/>
      <c r="CL35" s="619"/>
      <c r="CM35" s="619"/>
      <c r="CN35" s="619"/>
      <c r="CO35" s="619"/>
      <c r="CP35" s="619"/>
      <c r="CQ35" s="620"/>
      <c r="CR35" s="621">
        <v>2163929</v>
      </c>
      <c r="CS35" s="634"/>
      <c r="CT35" s="634"/>
      <c r="CU35" s="634"/>
      <c r="CV35" s="634"/>
      <c r="CW35" s="634"/>
      <c r="CX35" s="634"/>
      <c r="CY35" s="635"/>
      <c r="CZ35" s="624">
        <v>0.9</v>
      </c>
      <c r="DA35" s="636"/>
      <c r="DB35" s="636"/>
      <c r="DC35" s="637"/>
      <c r="DD35" s="627">
        <v>1840506</v>
      </c>
      <c r="DE35" s="634"/>
      <c r="DF35" s="634"/>
      <c r="DG35" s="634"/>
      <c r="DH35" s="634"/>
      <c r="DI35" s="634"/>
      <c r="DJ35" s="634"/>
      <c r="DK35" s="635"/>
      <c r="DL35" s="627">
        <v>1840506</v>
      </c>
      <c r="DM35" s="634"/>
      <c r="DN35" s="634"/>
      <c r="DO35" s="634"/>
      <c r="DP35" s="634"/>
      <c r="DQ35" s="634"/>
      <c r="DR35" s="634"/>
      <c r="DS35" s="634"/>
      <c r="DT35" s="634"/>
      <c r="DU35" s="634"/>
      <c r="DV35" s="635"/>
      <c r="DW35" s="624">
        <v>1.6</v>
      </c>
      <c r="DX35" s="636"/>
      <c r="DY35" s="636"/>
      <c r="DZ35" s="636"/>
      <c r="EA35" s="636"/>
      <c r="EB35" s="636"/>
      <c r="EC35" s="648"/>
    </row>
    <row r="36" spans="2:133" ht="11.25" customHeight="1" x14ac:dyDescent="0.15">
      <c r="B36" s="618" t="s">
        <v>328</v>
      </c>
      <c r="C36" s="619"/>
      <c r="D36" s="619"/>
      <c r="E36" s="619"/>
      <c r="F36" s="619"/>
      <c r="G36" s="619"/>
      <c r="H36" s="619"/>
      <c r="I36" s="619"/>
      <c r="J36" s="619"/>
      <c r="K36" s="619"/>
      <c r="L36" s="619"/>
      <c r="M36" s="619"/>
      <c r="N36" s="619"/>
      <c r="O36" s="619"/>
      <c r="P36" s="619"/>
      <c r="Q36" s="620"/>
      <c r="R36" s="621">
        <v>9803246</v>
      </c>
      <c r="S36" s="622"/>
      <c r="T36" s="622"/>
      <c r="U36" s="622"/>
      <c r="V36" s="622"/>
      <c r="W36" s="622"/>
      <c r="X36" s="622"/>
      <c r="Y36" s="623"/>
      <c r="Z36" s="659">
        <v>4.0999999999999996</v>
      </c>
      <c r="AA36" s="659"/>
      <c r="AB36" s="659"/>
      <c r="AC36" s="659"/>
      <c r="AD36" s="660" t="s">
        <v>234</v>
      </c>
      <c r="AE36" s="660"/>
      <c r="AF36" s="660"/>
      <c r="AG36" s="660"/>
      <c r="AH36" s="660"/>
      <c r="AI36" s="660"/>
      <c r="AJ36" s="660"/>
      <c r="AK36" s="660"/>
      <c r="AL36" s="624" t="s">
        <v>234</v>
      </c>
      <c r="AM36" s="625"/>
      <c r="AN36" s="625"/>
      <c r="AO36" s="661"/>
      <c r="AP36" s="222"/>
      <c r="AQ36" s="670" t="s">
        <v>329</v>
      </c>
      <c r="AR36" s="671"/>
      <c r="AS36" s="671"/>
      <c r="AT36" s="671"/>
      <c r="AU36" s="671"/>
      <c r="AV36" s="671"/>
      <c r="AW36" s="671"/>
      <c r="AX36" s="671"/>
      <c r="AY36" s="672"/>
      <c r="AZ36" s="676">
        <v>22761237</v>
      </c>
      <c r="BA36" s="677"/>
      <c r="BB36" s="677"/>
      <c r="BC36" s="677"/>
      <c r="BD36" s="677"/>
      <c r="BE36" s="677"/>
      <c r="BF36" s="678"/>
      <c r="BG36" s="679" t="s">
        <v>330</v>
      </c>
      <c r="BH36" s="680"/>
      <c r="BI36" s="680"/>
      <c r="BJ36" s="680"/>
      <c r="BK36" s="680"/>
      <c r="BL36" s="680"/>
      <c r="BM36" s="680"/>
      <c r="BN36" s="680"/>
      <c r="BO36" s="680"/>
      <c r="BP36" s="680"/>
      <c r="BQ36" s="680"/>
      <c r="BR36" s="680"/>
      <c r="BS36" s="680"/>
      <c r="BT36" s="680"/>
      <c r="BU36" s="681"/>
      <c r="BV36" s="676">
        <v>481059</v>
      </c>
      <c r="BW36" s="677"/>
      <c r="BX36" s="677"/>
      <c r="BY36" s="677"/>
      <c r="BZ36" s="677"/>
      <c r="CA36" s="677"/>
      <c r="CB36" s="678"/>
      <c r="CD36" s="618" t="s">
        <v>331</v>
      </c>
      <c r="CE36" s="619"/>
      <c r="CF36" s="619"/>
      <c r="CG36" s="619"/>
      <c r="CH36" s="619"/>
      <c r="CI36" s="619"/>
      <c r="CJ36" s="619"/>
      <c r="CK36" s="619"/>
      <c r="CL36" s="619"/>
      <c r="CM36" s="619"/>
      <c r="CN36" s="619"/>
      <c r="CO36" s="619"/>
      <c r="CP36" s="619"/>
      <c r="CQ36" s="620"/>
      <c r="CR36" s="621">
        <v>19964019</v>
      </c>
      <c r="CS36" s="622"/>
      <c r="CT36" s="622"/>
      <c r="CU36" s="622"/>
      <c r="CV36" s="622"/>
      <c r="CW36" s="622"/>
      <c r="CX36" s="622"/>
      <c r="CY36" s="623"/>
      <c r="CZ36" s="624">
        <v>8.8000000000000007</v>
      </c>
      <c r="DA36" s="636"/>
      <c r="DB36" s="636"/>
      <c r="DC36" s="637"/>
      <c r="DD36" s="627">
        <v>15816804</v>
      </c>
      <c r="DE36" s="622"/>
      <c r="DF36" s="622"/>
      <c r="DG36" s="622"/>
      <c r="DH36" s="622"/>
      <c r="DI36" s="622"/>
      <c r="DJ36" s="622"/>
      <c r="DK36" s="623"/>
      <c r="DL36" s="627">
        <v>7428331</v>
      </c>
      <c r="DM36" s="622"/>
      <c r="DN36" s="622"/>
      <c r="DO36" s="622"/>
      <c r="DP36" s="622"/>
      <c r="DQ36" s="622"/>
      <c r="DR36" s="622"/>
      <c r="DS36" s="622"/>
      <c r="DT36" s="622"/>
      <c r="DU36" s="622"/>
      <c r="DV36" s="623"/>
      <c r="DW36" s="624">
        <v>6.4</v>
      </c>
      <c r="DX36" s="636"/>
      <c r="DY36" s="636"/>
      <c r="DZ36" s="636"/>
      <c r="EA36" s="636"/>
      <c r="EB36" s="636"/>
      <c r="EC36" s="648"/>
    </row>
    <row r="37" spans="2:133" ht="11.25" customHeight="1" x14ac:dyDescent="0.15">
      <c r="B37" s="618" t="s">
        <v>332</v>
      </c>
      <c r="C37" s="619"/>
      <c r="D37" s="619"/>
      <c r="E37" s="619"/>
      <c r="F37" s="619"/>
      <c r="G37" s="619"/>
      <c r="H37" s="619"/>
      <c r="I37" s="619"/>
      <c r="J37" s="619"/>
      <c r="K37" s="619"/>
      <c r="L37" s="619"/>
      <c r="M37" s="619"/>
      <c r="N37" s="619"/>
      <c r="O37" s="619"/>
      <c r="P37" s="619"/>
      <c r="Q37" s="620"/>
      <c r="R37" s="621">
        <v>2066041</v>
      </c>
      <c r="S37" s="622"/>
      <c r="T37" s="622"/>
      <c r="U37" s="622"/>
      <c r="V37" s="622"/>
      <c r="W37" s="622"/>
      <c r="X37" s="622"/>
      <c r="Y37" s="623"/>
      <c r="Z37" s="659">
        <v>0.9</v>
      </c>
      <c r="AA37" s="659"/>
      <c r="AB37" s="659"/>
      <c r="AC37" s="659"/>
      <c r="AD37" s="660">
        <v>208222</v>
      </c>
      <c r="AE37" s="660"/>
      <c r="AF37" s="660"/>
      <c r="AG37" s="660"/>
      <c r="AH37" s="660"/>
      <c r="AI37" s="660"/>
      <c r="AJ37" s="660"/>
      <c r="AK37" s="660"/>
      <c r="AL37" s="624">
        <v>0.2</v>
      </c>
      <c r="AM37" s="625"/>
      <c r="AN37" s="625"/>
      <c r="AO37" s="661"/>
      <c r="AQ37" s="654" t="s">
        <v>333</v>
      </c>
      <c r="AR37" s="655"/>
      <c r="AS37" s="655"/>
      <c r="AT37" s="655"/>
      <c r="AU37" s="655"/>
      <c r="AV37" s="655"/>
      <c r="AW37" s="655"/>
      <c r="AX37" s="655"/>
      <c r="AY37" s="656"/>
      <c r="AZ37" s="621">
        <v>3569434</v>
      </c>
      <c r="BA37" s="622"/>
      <c r="BB37" s="622"/>
      <c r="BC37" s="622"/>
      <c r="BD37" s="634"/>
      <c r="BE37" s="634"/>
      <c r="BF37" s="657"/>
      <c r="BG37" s="618" t="s">
        <v>334</v>
      </c>
      <c r="BH37" s="619"/>
      <c r="BI37" s="619"/>
      <c r="BJ37" s="619"/>
      <c r="BK37" s="619"/>
      <c r="BL37" s="619"/>
      <c r="BM37" s="619"/>
      <c r="BN37" s="619"/>
      <c r="BO37" s="619"/>
      <c r="BP37" s="619"/>
      <c r="BQ37" s="619"/>
      <c r="BR37" s="619"/>
      <c r="BS37" s="619"/>
      <c r="BT37" s="619"/>
      <c r="BU37" s="620"/>
      <c r="BV37" s="621">
        <v>-700930</v>
      </c>
      <c r="BW37" s="622"/>
      <c r="BX37" s="622"/>
      <c r="BY37" s="622"/>
      <c r="BZ37" s="622"/>
      <c r="CA37" s="622"/>
      <c r="CB37" s="658"/>
      <c r="CD37" s="618" t="s">
        <v>335</v>
      </c>
      <c r="CE37" s="619"/>
      <c r="CF37" s="619"/>
      <c r="CG37" s="619"/>
      <c r="CH37" s="619"/>
      <c r="CI37" s="619"/>
      <c r="CJ37" s="619"/>
      <c r="CK37" s="619"/>
      <c r="CL37" s="619"/>
      <c r="CM37" s="619"/>
      <c r="CN37" s="619"/>
      <c r="CO37" s="619"/>
      <c r="CP37" s="619"/>
      <c r="CQ37" s="620"/>
      <c r="CR37" s="621">
        <v>1486040</v>
      </c>
      <c r="CS37" s="634"/>
      <c r="CT37" s="634"/>
      <c r="CU37" s="634"/>
      <c r="CV37" s="634"/>
      <c r="CW37" s="634"/>
      <c r="CX37" s="634"/>
      <c r="CY37" s="635"/>
      <c r="CZ37" s="624">
        <v>0.7</v>
      </c>
      <c r="DA37" s="636"/>
      <c r="DB37" s="636"/>
      <c r="DC37" s="637"/>
      <c r="DD37" s="627">
        <v>1178394</v>
      </c>
      <c r="DE37" s="634"/>
      <c r="DF37" s="634"/>
      <c r="DG37" s="634"/>
      <c r="DH37" s="634"/>
      <c r="DI37" s="634"/>
      <c r="DJ37" s="634"/>
      <c r="DK37" s="635"/>
      <c r="DL37" s="627">
        <v>1171014</v>
      </c>
      <c r="DM37" s="634"/>
      <c r="DN37" s="634"/>
      <c r="DO37" s="634"/>
      <c r="DP37" s="634"/>
      <c r="DQ37" s="634"/>
      <c r="DR37" s="634"/>
      <c r="DS37" s="634"/>
      <c r="DT37" s="634"/>
      <c r="DU37" s="634"/>
      <c r="DV37" s="635"/>
      <c r="DW37" s="624">
        <v>1</v>
      </c>
      <c r="DX37" s="636"/>
      <c r="DY37" s="636"/>
      <c r="DZ37" s="636"/>
      <c r="EA37" s="636"/>
      <c r="EB37" s="636"/>
      <c r="EC37" s="648"/>
    </row>
    <row r="38" spans="2:133" ht="11.25" customHeight="1" x14ac:dyDescent="0.15">
      <c r="B38" s="618" t="s">
        <v>336</v>
      </c>
      <c r="C38" s="619"/>
      <c r="D38" s="619"/>
      <c r="E38" s="619"/>
      <c r="F38" s="619"/>
      <c r="G38" s="619"/>
      <c r="H38" s="619"/>
      <c r="I38" s="619"/>
      <c r="J38" s="619"/>
      <c r="K38" s="619"/>
      <c r="L38" s="619"/>
      <c r="M38" s="619"/>
      <c r="N38" s="619"/>
      <c r="O38" s="619"/>
      <c r="P38" s="619"/>
      <c r="Q38" s="620"/>
      <c r="R38" s="621">
        <v>9519100</v>
      </c>
      <c r="S38" s="622"/>
      <c r="T38" s="622"/>
      <c r="U38" s="622"/>
      <c r="V38" s="622"/>
      <c r="W38" s="622"/>
      <c r="X38" s="622"/>
      <c r="Y38" s="623"/>
      <c r="Z38" s="659">
        <v>4</v>
      </c>
      <c r="AA38" s="659"/>
      <c r="AB38" s="659"/>
      <c r="AC38" s="659"/>
      <c r="AD38" s="660" t="s">
        <v>234</v>
      </c>
      <c r="AE38" s="660"/>
      <c r="AF38" s="660"/>
      <c r="AG38" s="660"/>
      <c r="AH38" s="660"/>
      <c r="AI38" s="660"/>
      <c r="AJ38" s="660"/>
      <c r="AK38" s="660"/>
      <c r="AL38" s="624" t="s">
        <v>147</v>
      </c>
      <c r="AM38" s="625"/>
      <c r="AN38" s="625"/>
      <c r="AO38" s="661"/>
      <c r="AQ38" s="654" t="s">
        <v>337</v>
      </c>
      <c r="AR38" s="655"/>
      <c r="AS38" s="655"/>
      <c r="AT38" s="655"/>
      <c r="AU38" s="655"/>
      <c r="AV38" s="655"/>
      <c r="AW38" s="655"/>
      <c r="AX38" s="655"/>
      <c r="AY38" s="656"/>
      <c r="AZ38" s="621">
        <v>201349</v>
      </c>
      <c r="BA38" s="622"/>
      <c r="BB38" s="622"/>
      <c r="BC38" s="622"/>
      <c r="BD38" s="634"/>
      <c r="BE38" s="634"/>
      <c r="BF38" s="657"/>
      <c r="BG38" s="618" t="s">
        <v>338</v>
      </c>
      <c r="BH38" s="619"/>
      <c r="BI38" s="619"/>
      <c r="BJ38" s="619"/>
      <c r="BK38" s="619"/>
      <c r="BL38" s="619"/>
      <c r="BM38" s="619"/>
      <c r="BN38" s="619"/>
      <c r="BO38" s="619"/>
      <c r="BP38" s="619"/>
      <c r="BQ38" s="619"/>
      <c r="BR38" s="619"/>
      <c r="BS38" s="619"/>
      <c r="BT38" s="619"/>
      <c r="BU38" s="620"/>
      <c r="BV38" s="621">
        <v>79318</v>
      </c>
      <c r="BW38" s="622"/>
      <c r="BX38" s="622"/>
      <c r="BY38" s="622"/>
      <c r="BZ38" s="622"/>
      <c r="CA38" s="622"/>
      <c r="CB38" s="658"/>
      <c r="CD38" s="618" t="s">
        <v>339</v>
      </c>
      <c r="CE38" s="619"/>
      <c r="CF38" s="619"/>
      <c r="CG38" s="619"/>
      <c r="CH38" s="619"/>
      <c r="CI38" s="619"/>
      <c r="CJ38" s="619"/>
      <c r="CK38" s="619"/>
      <c r="CL38" s="619"/>
      <c r="CM38" s="619"/>
      <c r="CN38" s="619"/>
      <c r="CO38" s="619"/>
      <c r="CP38" s="619"/>
      <c r="CQ38" s="620"/>
      <c r="CR38" s="621">
        <v>19191803</v>
      </c>
      <c r="CS38" s="622"/>
      <c r="CT38" s="622"/>
      <c r="CU38" s="622"/>
      <c r="CV38" s="622"/>
      <c r="CW38" s="622"/>
      <c r="CX38" s="622"/>
      <c r="CY38" s="623"/>
      <c r="CZ38" s="624">
        <v>8.4</v>
      </c>
      <c r="DA38" s="636"/>
      <c r="DB38" s="636"/>
      <c r="DC38" s="637"/>
      <c r="DD38" s="627">
        <v>15717272</v>
      </c>
      <c r="DE38" s="622"/>
      <c r="DF38" s="622"/>
      <c r="DG38" s="622"/>
      <c r="DH38" s="622"/>
      <c r="DI38" s="622"/>
      <c r="DJ38" s="622"/>
      <c r="DK38" s="623"/>
      <c r="DL38" s="627">
        <v>13806341</v>
      </c>
      <c r="DM38" s="622"/>
      <c r="DN38" s="622"/>
      <c r="DO38" s="622"/>
      <c r="DP38" s="622"/>
      <c r="DQ38" s="622"/>
      <c r="DR38" s="622"/>
      <c r="DS38" s="622"/>
      <c r="DT38" s="622"/>
      <c r="DU38" s="622"/>
      <c r="DV38" s="623"/>
      <c r="DW38" s="624">
        <v>11.9</v>
      </c>
      <c r="DX38" s="636"/>
      <c r="DY38" s="636"/>
      <c r="DZ38" s="636"/>
      <c r="EA38" s="636"/>
      <c r="EB38" s="636"/>
      <c r="EC38" s="648"/>
    </row>
    <row r="39" spans="2:133" ht="11.25" customHeight="1" x14ac:dyDescent="0.15">
      <c r="B39" s="618" t="s">
        <v>340</v>
      </c>
      <c r="C39" s="619"/>
      <c r="D39" s="619"/>
      <c r="E39" s="619"/>
      <c r="F39" s="619"/>
      <c r="G39" s="619"/>
      <c r="H39" s="619"/>
      <c r="I39" s="619"/>
      <c r="J39" s="619"/>
      <c r="K39" s="619"/>
      <c r="L39" s="619"/>
      <c r="M39" s="619"/>
      <c r="N39" s="619"/>
      <c r="O39" s="619"/>
      <c r="P39" s="619"/>
      <c r="Q39" s="620"/>
      <c r="R39" s="621" t="s">
        <v>147</v>
      </c>
      <c r="S39" s="622"/>
      <c r="T39" s="622"/>
      <c r="U39" s="622"/>
      <c r="V39" s="622"/>
      <c r="W39" s="622"/>
      <c r="X39" s="622"/>
      <c r="Y39" s="623"/>
      <c r="Z39" s="659" t="s">
        <v>234</v>
      </c>
      <c r="AA39" s="659"/>
      <c r="AB39" s="659"/>
      <c r="AC39" s="659"/>
      <c r="AD39" s="660" t="s">
        <v>147</v>
      </c>
      <c r="AE39" s="660"/>
      <c r="AF39" s="660"/>
      <c r="AG39" s="660"/>
      <c r="AH39" s="660"/>
      <c r="AI39" s="660"/>
      <c r="AJ39" s="660"/>
      <c r="AK39" s="660"/>
      <c r="AL39" s="624" t="s">
        <v>147</v>
      </c>
      <c r="AM39" s="625"/>
      <c r="AN39" s="625"/>
      <c r="AO39" s="661"/>
      <c r="AQ39" s="654" t="s">
        <v>341</v>
      </c>
      <c r="AR39" s="655"/>
      <c r="AS39" s="655"/>
      <c r="AT39" s="655"/>
      <c r="AU39" s="655"/>
      <c r="AV39" s="655"/>
      <c r="AW39" s="655"/>
      <c r="AX39" s="655"/>
      <c r="AY39" s="656"/>
      <c r="AZ39" s="621">
        <v>9217</v>
      </c>
      <c r="BA39" s="622"/>
      <c r="BB39" s="622"/>
      <c r="BC39" s="622"/>
      <c r="BD39" s="634"/>
      <c r="BE39" s="634"/>
      <c r="BF39" s="657"/>
      <c r="BG39" s="618" t="s">
        <v>342</v>
      </c>
      <c r="BH39" s="619"/>
      <c r="BI39" s="619"/>
      <c r="BJ39" s="619"/>
      <c r="BK39" s="619"/>
      <c r="BL39" s="619"/>
      <c r="BM39" s="619"/>
      <c r="BN39" s="619"/>
      <c r="BO39" s="619"/>
      <c r="BP39" s="619"/>
      <c r="BQ39" s="619"/>
      <c r="BR39" s="619"/>
      <c r="BS39" s="619"/>
      <c r="BT39" s="619"/>
      <c r="BU39" s="620"/>
      <c r="BV39" s="621">
        <v>114414</v>
      </c>
      <c r="BW39" s="622"/>
      <c r="BX39" s="622"/>
      <c r="BY39" s="622"/>
      <c r="BZ39" s="622"/>
      <c r="CA39" s="622"/>
      <c r="CB39" s="658"/>
      <c r="CD39" s="618" t="s">
        <v>343</v>
      </c>
      <c r="CE39" s="619"/>
      <c r="CF39" s="619"/>
      <c r="CG39" s="619"/>
      <c r="CH39" s="619"/>
      <c r="CI39" s="619"/>
      <c r="CJ39" s="619"/>
      <c r="CK39" s="619"/>
      <c r="CL39" s="619"/>
      <c r="CM39" s="619"/>
      <c r="CN39" s="619"/>
      <c r="CO39" s="619"/>
      <c r="CP39" s="619"/>
      <c r="CQ39" s="620"/>
      <c r="CR39" s="621">
        <v>6714640</v>
      </c>
      <c r="CS39" s="634"/>
      <c r="CT39" s="634"/>
      <c r="CU39" s="634"/>
      <c r="CV39" s="634"/>
      <c r="CW39" s="634"/>
      <c r="CX39" s="634"/>
      <c r="CY39" s="635"/>
      <c r="CZ39" s="624">
        <v>2.9</v>
      </c>
      <c r="DA39" s="636"/>
      <c r="DB39" s="636"/>
      <c r="DC39" s="637"/>
      <c r="DD39" s="627">
        <v>6573327</v>
      </c>
      <c r="DE39" s="634"/>
      <c r="DF39" s="634"/>
      <c r="DG39" s="634"/>
      <c r="DH39" s="634"/>
      <c r="DI39" s="634"/>
      <c r="DJ39" s="634"/>
      <c r="DK39" s="635"/>
      <c r="DL39" s="627" t="s">
        <v>234</v>
      </c>
      <c r="DM39" s="634"/>
      <c r="DN39" s="634"/>
      <c r="DO39" s="634"/>
      <c r="DP39" s="634"/>
      <c r="DQ39" s="634"/>
      <c r="DR39" s="634"/>
      <c r="DS39" s="634"/>
      <c r="DT39" s="634"/>
      <c r="DU39" s="634"/>
      <c r="DV39" s="635"/>
      <c r="DW39" s="624" t="s">
        <v>234</v>
      </c>
      <c r="DX39" s="636"/>
      <c r="DY39" s="636"/>
      <c r="DZ39" s="636"/>
      <c r="EA39" s="636"/>
      <c r="EB39" s="636"/>
      <c r="EC39" s="648"/>
    </row>
    <row r="40" spans="2:133" ht="11.25" customHeight="1" x14ac:dyDescent="0.15">
      <c r="B40" s="618" t="s">
        <v>344</v>
      </c>
      <c r="C40" s="619"/>
      <c r="D40" s="619"/>
      <c r="E40" s="619"/>
      <c r="F40" s="619"/>
      <c r="G40" s="619"/>
      <c r="H40" s="619"/>
      <c r="I40" s="619"/>
      <c r="J40" s="619"/>
      <c r="K40" s="619"/>
      <c r="L40" s="619"/>
      <c r="M40" s="619"/>
      <c r="N40" s="619"/>
      <c r="O40" s="619"/>
      <c r="P40" s="619"/>
      <c r="Q40" s="620"/>
      <c r="R40" s="621">
        <v>2100000</v>
      </c>
      <c r="S40" s="622"/>
      <c r="T40" s="622"/>
      <c r="U40" s="622"/>
      <c r="V40" s="622"/>
      <c r="W40" s="622"/>
      <c r="X40" s="622"/>
      <c r="Y40" s="623"/>
      <c r="Z40" s="659">
        <v>0.9</v>
      </c>
      <c r="AA40" s="659"/>
      <c r="AB40" s="659"/>
      <c r="AC40" s="659"/>
      <c r="AD40" s="660" t="s">
        <v>267</v>
      </c>
      <c r="AE40" s="660"/>
      <c r="AF40" s="660"/>
      <c r="AG40" s="660"/>
      <c r="AH40" s="660"/>
      <c r="AI40" s="660"/>
      <c r="AJ40" s="660"/>
      <c r="AK40" s="660"/>
      <c r="AL40" s="624" t="s">
        <v>234</v>
      </c>
      <c r="AM40" s="625"/>
      <c r="AN40" s="625"/>
      <c r="AO40" s="661"/>
      <c r="AQ40" s="654" t="s">
        <v>345</v>
      </c>
      <c r="AR40" s="655"/>
      <c r="AS40" s="655"/>
      <c r="AT40" s="655"/>
      <c r="AU40" s="655"/>
      <c r="AV40" s="655"/>
      <c r="AW40" s="655"/>
      <c r="AX40" s="655"/>
      <c r="AY40" s="656"/>
      <c r="AZ40" s="621" t="s">
        <v>234</v>
      </c>
      <c r="BA40" s="622"/>
      <c r="BB40" s="622"/>
      <c r="BC40" s="622"/>
      <c r="BD40" s="634"/>
      <c r="BE40" s="634"/>
      <c r="BF40" s="657"/>
      <c r="BG40" s="662" t="s">
        <v>346</v>
      </c>
      <c r="BH40" s="663"/>
      <c r="BI40" s="663"/>
      <c r="BJ40" s="663"/>
      <c r="BK40" s="663"/>
      <c r="BL40" s="223"/>
      <c r="BM40" s="619" t="s">
        <v>347</v>
      </c>
      <c r="BN40" s="619"/>
      <c r="BO40" s="619"/>
      <c r="BP40" s="619"/>
      <c r="BQ40" s="619"/>
      <c r="BR40" s="619"/>
      <c r="BS40" s="619"/>
      <c r="BT40" s="619"/>
      <c r="BU40" s="620"/>
      <c r="BV40" s="621">
        <v>113</v>
      </c>
      <c r="BW40" s="622"/>
      <c r="BX40" s="622"/>
      <c r="BY40" s="622"/>
      <c r="BZ40" s="622"/>
      <c r="CA40" s="622"/>
      <c r="CB40" s="658"/>
      <c r="CD40" s="618" t="s">
        <v>348</v>
      </c>
      <c r="CE40" s="619"/>
      <c r="CF40" s="619"/>
      <c r="CG40" s="619"/>
      <c r="CH40" s="619"/>
      <c r="CI40" s="619"/>
      <c r="CJ40" s="619"/>
      <c r="CK40" s="619"/>
      <c r="CL40" s="619"/>
      <c r="CM40" s="619"/>
      <c r="CN40" s="619"/>
      <c r="CO40" s="619"/>
      <c r="CP40" s="619"/>
      <c r="CQ40" s="620"/>
      <c r="CR40" s="621">
        <v>2385996</v>
      </c>
      <c r="CS40" s="622"/>
      <c r="CT40" s="622"/>
      <c r="CU40" s="622"/>
      <c r="CV40" s="622"/>
      <c r="CW40" s="622"/>
      <c r="CX40" s="622"/>
      <c r="CY40" s="623"/>
      <c r="CZ40" s="624">
        <v>1</v>
      </c>
      <c r="DA40" s="636"/>
      <c r="DB40" s="636"/>
      <c r="DC40" s="637"/>
      <c r="DD40" s="627">
        <v>2385996</v>
      </c>
      <c r="DE40" s="622"/>
      <c r="DF40" s="622"/>
      <c r="DG40" s="622"/>
      <c r="DH40" s="622"/>
      <c r="DI40" s="622"/>
      <c r="DJ40" s="622"/>
      <c r="DK40" s="623"/>
      <c r="DL40" s="627">
        <v>352388</v>
      </c>
      <c r="DM40" s="622"/>
      <c r="DN40" s="622"/>
      <c r="DO40" s="622"/>
      <c r="DP40" s="622"/>
      <c r="DQ40" s="622"/>
      <c r="DR40" s="622"/>
      <c r="DS40" s="622"/>
      <c r="DT40" s="622"/>
      <c r="DU40" s="622"/>
      <c r="DV40" s="623"/>
      <c r="DW40" s="624">
        <v>0.3</v>
      </c>
      <c r="DX40" s="636"/>
      <c r="DY40" s="636"/>
      <c r="DZ40" s="636"/>
      <c r="EA40" s="636"/>
      <c r="EB40" s="636"/>
      <c r="EC40" s="648"/>
    </row>
    <row r="41" spans="2:133" ht="11.25" customHeight="1" x14ac:dyDescent="0.15">
      <c r="B41" s="602" t="s">
        <v>349</v>
      </c>
      <c r="C41" s="603"/>
      <c r="D41" s="603"/>
      <c r="E41" s="603"/>
      <c r="F41" s="603"/>
      <c r="G41" s="603"/>
      <c r="H41" s="603"/>
      <c r="I41" s="603"/>
      <c r="J41" s="603"/>
      <c r="K41" s="603"/>
      <c r="L41" s="603"/>
      <c r="M41" s="603"/>
      <c r="N41" s="603"/>
      <c r="O41" s="603"/>
      <c r="P41" s="603"/>
      <c r="Q41" s="604"/>
      <c r="R41" s="605">
        <v>237366330</v>
      </c>
      <c r="S41" s="646"/>
      <c r="T41" s="646"/>
      <c r="U41" s="646"/>
      <c r="V41" s="646"/>
      <c r="W41" s="646"/>
      <c r="X41" s="646"/>
      <c r="Y41" s="649"/>
      <c r="Z41" s="650">
        <v>100</v>
      </c>
      <c r="AA41" s="650"/>
      <c r="AB41" s="650"/>
      <c r="AC41" s="650"/>
      <c r="AD41" s="651">
        <v>114280516</v>
      </c>
      <c r="AE41" s="651"/>
      <c r="AF41" s="651"/>
      <c r="AG41" s="651"/>
      <c r="AH41" s="651"/>
      <c r="AI41" s="651"/>
      <c r="AJ41" s="651"/>
      <c r="AK41" s="651"/>
      <c r="AL41" s="608">
        <v>100</v>
      </c>
      <c r="AM41" s="652"/>
      <c r="AN41" s="652"/>
      <c r="AO41" s="653"/>
      <c r="AQ41" s="654" t="s">
        <v>350</v>
      </c>
      <c r="AR41" s="655"/>
      <c r="AS41" s="655"/>
      <c r="AT41" s="655"/>
      <c r="AU41" s="655"/>
      <c r="AV41" s="655"/>
      <c r="AW41" s="655"/>
      <c r="AX41" s="655"/>
      <c r="AY41" s="656"/>
      <c r="AZ41" s="621">
        <v>4943000</v>
      </c>
      <c r="BA41" s="622"/>
      <c r="BB41" s="622"/>
      <c r="BC41" s="622"/>
      <c r="BD41" s="634"/>
      <c r="BE41" s="634"/>
      <c r="BF41" s="657"/>
      <c r="BG41" s="662"/>
      <c r="BH41" s="663"/>
      <c r="BI41" s="663"/>
      <c r="BJ41" s="663"/>
      <c r="BK41" s="663"/>
      <c r="BL41" s="223"/>
      <c r="BM41" s="619" t="s">
        <v>351</v>
      </c>
      <c r="BN41" s="619"/>
      <c r="BO41" s="619"/>
      <c r="BP41" s="619"/>
      <c r="BQ41" s="619"/>
      <c r="BR41" s="619"/>
      <c r="BS41" s="619"/>
      <c r="BT41" s="619"/>
      <c r="BU41" s="620"/>
      <c r="BV41" s="621" t="s">
        <v>234</v>
      </c>
      <c r="BW41" s="622"/>
      <c r="BX41" s="622"/>
      <c r="BY41" s="622"/>
      <c r="BZ41" s="622"/>
      <c r="CA41" s="622"/>
      <c r="CB41" s="658"/>
      <c r="CD41" s="618" t="s">
        <v>352</v>
      </c>
      <c r="CE41" s="619"/>
      <c r="CF41" s="619"/>
      <c r="CG41" s="619"/>
      <c r="CH41" s="619"/>
      <c r="CI41" s="619"/>
      <c r="CJ41" s="619"/>
      <c r="CK41" s="619"/>
      <c r="CL41" s="619"/>
      <c r="CM41" s="619"/>
      <c r="CN41" s="619"/>
      <c r="CO41" s="619"/>
      <c r="CP41" s="619"/>
      <c r="CQ41" s="620"/>
      <c r="CR41" s="621" t="s">
        <v>234</v>
      </c>
      <c r="CS41" s="634"/>
      <c r="CT41" s="634"/>
      <c r="CU41" s="634"/>
      <c r="CV41" s="634"/>
      <c r="CW41" s="634"/>
      <c r="CX41" s="634"/>
      <c r="CY41" s="635"/>
      <c r="CZ41" s="624" t="s">
        <v>234</v>
      </c>
      <c r="DA41" s="636"/>
      <c r="DB41" s="636"/>
      <c r="DC41" s="637"/>
      <c r="DD41" s="627" t="s">
        <v>234</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66" t="s">
        <v>353</v>
      </c>
      <c r="AR42" s="667"/>
      <c r="AS42" s="667"/>
      <c r="AT42" s="667"/>
      <c r="AU42" s="667"/>
      <c r="AV42" s="667"/>
      <c r="AW42" s="667"/>
      <c r="AX42" s="667"/>
      <c r="AY42" s="668"/>
      <c r="AZ42" s="605">
        <v>14038237</v>
      </c>
      <c r="BA42" s="646"/>
      <c r="BB42" s="646"/>
      <c r="BC42" s="646"/>
      <c r="BD42" s="606"/>
      <c r="BE42" s="606"/>
      <c r="BF42" s="669"/>
      <c r="BG42" s="664"/>
      <c r="BH42" s="665"/>
      <c r="BI42" s="665"/>
      <c r="BJ42" s="665"/>
      <c r="BK42" s="665"/>
      <c r="BL42" s="224"/>
      <c r="BM42" s="603" t="s">
        <v>354</v>
      </c>
      <c r="BN42" s="603"/>
      <c r="BO42" s="603"/>
      <c r="BP42" s="603"/>
      <c r="BQ42" s="603"/>
      <c r="BR42" s="603"/>
      <c r="BS42" s="603"/>
      <c r="BT42" s="603"/>
      <c r="BU42" s="604"/>
      <c r="BV42" s="605">
        <v>326</v>
      </c>
      <c r="BW42" s="646"/>
      <c r="BX42" s="646"/>
      <c r="BY42" s="646"/>
      <c r="BZ42" s="646"/>
      <c r="CA42" s="646"/>
      <c r="CB42" s="647"/>
      <c r="CD42" s="618" t="s">
        <v>355</v>
      </c>
      <c r="CE42" s="619"/>
      <c r="CF42" s="619"/>
      <c r="CG42" s="619"/>
      <c r="CH42" s="619"/>
      <c r="CI42" s="619"/>
      <c r="CJ42" s="619"/>
      <c r="CK42" s="619"/>
      <c r="CL42" s="619"/>
      <c r="CM42" s="619"/>
      <c r="CN42" s="619"/>
      <c r="CO42" s="619"/>
      <c r="CP42" s="619"/>
      <c r="CQ42" s="620"/>
      <c r="CR42" s="621">
        <v>18521368</v>
      </c>
      <c r="CS42" s="634"/>
      <c r="CT42" s="634"/>
      <c r="CU42" s="634"/>
      <c r="CV42" s="634"/>
      <c r="CW42" s="634"/>
      <c r="CX42" s="634"/>
      <c r="CY42" s="635"/>
      <c r="CZ42" s="624">
        <v>8.1</v>
      </c>
      <c r="DA42" s="636"/>
      <c r="DB42" s="636"/>
      <c r="DC42" s="637"/>
      <c r="DD42" s="627">
        <v>5626076</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356</v>
      </c>
      <c r="CD43" s="618" t="s">
        <v>357</v>
      </c>
      <c r="CE43" s="619"/>
      <c r="CF43" s="619"/>
      <c r="CG43" s="619"/>
      <c r="CH43" s="619"/>
      <c r="CI43" s="619"/>
      <c r="CJ43" s="619"/>
      <c r="CK43" s="619"/>
      <c r="CL43" s="619"/>
      <c r="CM43" s="619"/>
      <c r="CN43" s="619"/>
      <c r="CO43" s="619"/>
      <c r="CP43" s="619"/>
      <c r="CQ43" s="620"/>
      <c r="CR43" s="621">
        <v>756085</v>
      </c>
      <c r="CS43" s="634"/>
      <c r="CT43" s="634"/>
      <c r="CU43" s="634"/>
      <c r="CV43" s="634"/>
      <c r="CW43" s="634"/>
      <c r="CX43" s="634"/>
      <c r="CY43" s="635"/>
      <c r="CZ43" s="624">
        <v>0.3</v>
      </c>
      <c r="DA43" s="636"/>
      <c r="DB43" s="636"/>
      <c r="DC43" s="637"/>
      <c r="DD43" s="627">
        <v>756085</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358</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305</v>
      </c>
      <c r="CE44" s="641"/>
      <c r="CF44" s="618" t="s">
        <v>359</v>
      </c>
      <c r="CG44" s="619"/>
      <c r="CH44" s="619"/>
      <c r="CI44" s="619"/>
      <c r="CJ44" s="619"/>
      <c r="CK44" s="619"/>
      <c r="CL44" s="619"/>
      <c r="CM44" s="619"/>
      <c r="CN44" s="619"/>
      <c r="CO44" s="619"/>
      <c r="CP44" s="619"/>
      <c r="CQ44" s="620"/>
      <c r="CR44" s="621">
        <v>18480860</v>
      </c>
      <c r="CS44" s="622"/>
      <c r="CT44" s="622"/>
      <c r="CU44" s="622"/>
      <c r="CV44" s="622"/>
      <c r="CW44" s="622"/>
      <c r="CX44" s="622"/>
      <c r="CY44" s="623"/>
      <c r="CZ44" s="624">
        <v>8.1</v>
      </c>
      <c r="DA44" s="625"/>
      <c r="DB44" s="625"/>
      <c r="DC44" s="626"/>
      <c r="DD44" s="627">
        <v>5623526</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360</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361</v>
      </c>
      <c r="CG45" s="619"/>
      <c r="CH45" s="619"/>
      <c r="CI45" s="619"/>
      <c r="CJ45" s="619"/>
      <c r="CK45" s="619"/>
      <c r="CL45" s="619"/>
      <c r="CM45" s="619"/>
      <c r="CN45" s="619"/>
      <c r="CO45" s="619"/>
      <c r="CP45" s="619"/>
      <c r="CQ45" s="620"/>
      <c r="CR45" s="621">
        <v>6372735</v>
      </c>
      <c r="CS45" s="634"/>
      <c r="CT45" s="634"/>
      <c r="CU45" s="634"/>
      <c r="CV45" s="634"/>
      <c r="CW45" s="634"/>
      <c r="CX45" s="634"/>
      <c r="CY45" s="635"/>
      <c r="CZ45" s="624">
        <v>2.8</v>
      </c>
      <c r="DA45" s="636"/>
      <c r="DB45" s="636"/>
      <c r="DC45" s="637"/>
      <c r="DD45" s="627">
        <v>381758</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362</v>
      </c>
      <c r="CG46" s="619"/>
      <c r="CH46" s="619"/>
      <c r="CI46" s="619"/>
      <c r="CJ46" s="619"/>
      <c r="CK46" s="619"/>
      <c r="CL46" s="619"/>
      <c r="CM46" s="619"/>
      <c r="CN46" s="619"/>
      <c r="CO46" s="619"/>
      <c r="CP46" s="619"/>
      <c r="CQ46" s="620"/>
      <c r="CR46" s="621">
        <v>12083329</v>
      </c>
      <c r="CS46" s="622"/>
      <c r="CT46" s="622"/>
      <c r="CU46" s="622"/>
      <c r="CV46" s="622"/>
      <c r="CW46" s="622"/>
      <c r="CX46" s="622"/>
      <c r="CY46" s="623"/>
      <c r="CZ46" s="624">
        <v>5.3</v>
      </c>
      <c r="DA46" s="625"/>
      <c r="DB46" s="625"/>
      <c r="DC46" s="626"/>
      <c r="DD46" s="627">
        <v>5239272</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363</v>
      </c>
      <c r="CG47" s="619"/>
      <c r="CH47" s="619"/>
      <c r="CI47" s="619"/>
      <c r="CJ47" s="619"/>
      <c r="CK47" s="619"/>
      <c r="CL47" s="619"/>
      <c r="CM47" s="619"/>
      <c r="CN47" s="619"/>
      <c r="CO47" s="619"/>
      <c r="CP47" s="619"/>
      <c r="CQ47" s="620"/>
      <c r="CR47" s="621">
        <v>40508</v>
      </c>
      <c r="CS47" s="634"/>
      <c r="CT47" s="634"/>
      <c r="CU47" s="634"/>
      <c r="CV47" s="634"/>
      <c r="CW47" s="634"/>
      <c r="CX47" s="634"/>
      <c r="CY47" s="635"/>
      <c r="CZ47" s="624">
        <v>0</v>
      </c>
      <c r="DA47" s="636"/>
      <c r="DB47" s="636"/>
      <c r="DC47" s="637"/>
      <c r="DD47" s="627">
        <v>2550</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364</v>
      </c>
      <c r="CG48" s="619"/>
      <c r="CH48" s="619"/>
      <c r="CI48" s="619"/>
      <c r="CJ48" s="619"/>
      <c r="CK48" s="619"/>
      <c r="CL48" s="619"/>
      <c r="CM48" s="619"/>
      <c r="CN48" s="619"/>
      <c r="CO48" s="619"/>
      <c r="CP48" s="619"/>
      <c r="CQ48" s="620"/>
      <c r="CR48" s="621" t="s">
        <v>234</v>
      </c>
      <c r="CS48" s="622"/>
      <c r="CT48" s="622"/>
      <c r="CU48" s="622"/>
      <c r="CV48" s="622"/>
      <c r="CW48" s="622"/>
      <c r="CX48" s="622"/>
      <c r="CY48" s="623"/>
      <c r="CZ48" s="624" t="s">
        <v>234</v>
      </c>
      <c r="DA48" s="625"/>
      <c r="DB48" s="625"/>
      <c r="DC48" s="626"/>
      <c r="DD48" s="627" t="s">
        <v>234</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365</v>
      </c>
      <c r="CE49" s="603"/>
      <c r="CF49" s="603"/>
      <c r="CG49" s="603"/>
      <c r="CH49" s="603"/>
      <c r="CI49" s="603"/>
      <c r="CJ49" s="603"/>
      <c r="CK49" s="603"/>
      <c r="CL49" s="603"/>
      <c r="CM49" s="603"/>
      <c r="CN49" s="603"/>
      <c r="CO49" s="603"/>
      <c r="CP49" s="603"/>
      <c r="CQ49" s="604"/>
      <c r="CR49" s="605">
        <v>228077566</v>
      </c>
      <c r="CS49" s="606"/>
      <c r="CT49" s="606"/>
      <c r="CU49" s="606"/>
      <c r="CV49" s="606"/>
      <c r="CW49" s="606"/>
      <c r="CX49" s="606"/>
      <c r="CY49" s="607"/>
      <c r="CZ49" s="608">
        <v>100</v>
      </c>
      <c r="DA49" s="609"/>
      <c r="DB49" s="609"/>
      <c r="DC49" s="610"/>
      <c r="DD49" s="611">
        <v>128920767</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2RhkRxhx3nfG/hPAdCyzgBBFzDJhFIaCymUK9PkELIJtK6MeN+noIdmjeNqBXE5z9bfOxo51MXs8QjGzj+H4/g==" saltValue="slVdzCtW7nEmtBPpTkoIh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8" scale="9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090" t="s">
        <v>366</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367</v>
      </c>
      <c r="DK2" s="1092"/>
      <c r="DL2" s="1092"/>
      <c r="DM2" s="1092"/>
      <c r="DN2" s="1092"/>
      <c r="DO2" s="1093"/>
      <c r="DP2" s="228"/>
      <c r="DQ2" s="1091" t="s">
        <v>368</v>
      </c>
      <c r="DR2" s="1092"/>
      <c r="DS2" s="1092"/>
      <c r="DT2" s="1092"/>
      <c r="DU2" s="1092"/>
      <c r="DV2" s="1092"/>
      <c r="DW2" s="1092"/>
      <c r="DX2" s="1092"/>
      <c r="DY2" s="1092"/>
      <c r="DZ2" s="1093"/>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369</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370</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5" t="s">
        <v>371</v>
      </c>
      <c r="B5" s="996"/>
      <c r="C5" s="996"/>
      <c r="D5" s="996"/>
      <c r="E5" s="996"/>
      <c r="F5" s="996"/>
      <c r="G5" s="996"/>
      <c r="H5" s="996"/>
      <c r="I5" s="996"/>
      <c r="J5" s="996"/>
      <c r="K5" s="996"/>
      <c r="L5" s="996"/>
      <c r="M5" s="996"/>
      <c r="N5" s="996"/>
      <c r="O5" s="996"/>
      <c r="P5" s="997"/>
      <c r="Q5" s="1001" t="s">
        <v>372</v>
      </c>
      <c r="R5" s="1002"/>
      <c r="S5" s="1002"/>
      <c r="T5" s="1002"/>
      <c r="U5" s="1003"/>
      <c r="V5" s="1001" t="s">
        <v>373</v>
      </c>
      <c r="W5" s="1002"/>
      <c r="X5" s="1002"/>
      <c r="Y5" s="1002"/>
      <c r="Z5" s="1003"/>
      <c r="AA5" s="1001" t="s">
        <v>374</v>
      </c>
      <c r="AB5" s="1002"/>
      <c r="AC5" s="1002"/>
      <c r="AD5" s="1002"/>
      <c r="AE5" s="1002"/>
      <c r="AF5" s="1094" t="s">
        <v>375</v>
      </c>
      <c r="AG5" s="1002"/>
      <c r="AH5" s="1002"/>
      <c r="AI5" s="1002"/>
      <c r="AJ5" s="1015"/>
      <c r="AK5" s="1002" t="s">
        <v>376</v>
      </c>
      <c r="AL5" s="1002"/>
      <c r="AM5" s="1002"/>
      <c r="AN5" s="1002"/>
      <c r="AO5" s="1003"/>
      <c r="AP5" s="1001" t="s">
        <v>377</v>
      </c>
      <c r="AQ5" s="1002"/>
      <c r="AR5" s="1002"/>
      <c r="AS5" s="1002"/>
      <c r="AT5" s="1003"/>
      <c r="AU5" s="1001" t="s">
        <v>378</v>
      </c>
      <c r="AV5" s="1002"/>
      <c r="AW5" s="1002"/>
      <c r="AX5" s="1002"/>
      <c r="AY5" s="1015"/>
      <c r="AZ5" s="232"/>
      <c r="BA5" s="232"/>
      <c r="BB5" s="232"/>
      <c r="BC5" s="232"/>
      <c r="BD5" s="232"/>
      <c r="BE5" s="233"/>
      <c r="BF5" s="233"/>
      <c r="BG5" s="233"/>
      <c r="BH5" s="233"/>
      <c r="BI5" s="233"/>
      <c r="BJ5" s="233"/>
      <c r="BK5" s="233"/>
      <c r="BL5" s="233"/>
      <c r="BM5" s="233"/>
      <c r="BN5" s="233"/>
      <c r="BO5" s="233"/>
      <c r="BP5" s="233"/>
      <c r="BQ5" s="995" t="s">
        <v>379</v>
      </c>
      <c r="BR5" s="996"/>
      <c r="BS5" s="996"/>
      <c r="BT5" s="996"/>
      <c r="BU5" s="996"/>
      <c r="BV5" s="996"/>
      <c r="BW5" s="996"/>
      <c r="BX5" s="996"/>
      <c r="BY5" s="996"/>
      <c r="BZ5" s="996"/>
      <c r="CA5" s="996"/>
      <c r="CB5" s="996"/>
      <c r="CC5" s="996"/>
      <c r="CD5" s="996"/>
      <c r="CE5" s="996"/>
      <c r="CF5" s="996"/>
      <c r="CG5" s="997"/>
      <c r="CH5" s="1001" t="s">
        <v>380</v>
      </c>
      <c r="CI5" s="1002"/>
      <c r="CJ5" s="1002"/>
      <c r="CK5" s="1002"/>
      <c r="CL5" s="1003"/>
      <c r="CM5" s="1001" t="s">
        <v>381</v>
      </c>
      <c r="CN5" s="1002"/>
      <c r="CO5" s="1002"/>
      <c r="CP5" s="1002"/>
      <c r="CQ5" s="1003"/>
      <c r="CR5" s="1001" t="s">
        <v>382</v>
      </c>
      <c r="CS5" s="1002"/>
      <c r="CT5" s="1002"/>
      <c r="CU5" s="1002"/>
      <c r="CV5" s="1003"/>
      <c r="CW5" s="1001" t="s">
        <v>383</v>
      </c>
      <c r="CX5" s="1002"/>
      <c r="CY5" s="1002"/>
      <c r="CZ5" s="1002"/>
      <c r="DA5" s="1003"/>
      <c r="DB5" s="1001" t="s">
        <v>384</v>
      </c>
      <c r="DC5" s="1002"/>
      <c r="DD5" s="1002"/>
      <c r="DE5" s="1002"/>
      <c r="DF5" s="1003"/>
      <c r="DG5" s="1084" t="s">
        <v>385</v>
      </c>
      <c r="DH5" s="1085"/>
      <c r="DI5" s="1085"/>
      <c r="DJ5" s="1085"/>
      <c r="DK5" s="1086"/>
      <c r="DL5" s="1084" t="s">
        <v>386</v>
      </c>
      <c r="DM5" s="1085"/>
      <c r="DN5" s="1085"/>
      <c r="DO5" s="1085"/>
      <c r="DP5" s="1086"/>
      <c r="DQ5" s="1001" t="s">
        <v>387</v>
      </c>
      <c r="DR5" s="1002"/>
      <c r="DS5" s="1002"/>
      <c r="DT5" s="1002"/>
      <c r="DU5" s="1003"/>
      <c r="DV5" s="1001" t="s">
        <v>378</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15">
      <c r="A7" s="236">
        <v>1</v>
      </c>
      <c r="B7" s="1047" t="s">
        <v>388</v>
      </c>
      <c r="C7" s="1048"/>
      <c r="D7" s="1048"/>
      <c r="E7" s="1048"/>
      <c r="F7" s="1048"/>
      <c r="G7" s="1048"/>
      <c r="H7" s="1048"/>
      <c r="I7" s="1048"/>
      <c r="J7" s="1048"/>
      <c r="K7" s="1048"/>
      <c r="L7" s="1048"/>
      <c r="M7" s="1048"/>
      <c r="N7" s="1048"/>
      <c r="O7" s="1048"/>
      <c r="P7" s="1049"/>
      <c r="Q7" s="1102">
        <v>237324</v>
      </c>
      <c r="R7" s="1103"/>
      <c r="S7" s="1103"/>
      <c r="T7" s="1103"/>
      <c r="U7" s="1103"/>
      <c r="V7" s="1103">
        <v>228174</v>
      </c>
      <c r="W7" s="1103"/>
      <c r="X7" s="1103"/>
      <c r="Y7" s="1103"/>
      <c r="Z7" s="1103"/>
      <c r="AA7" s="1103">
        <v>9150</v>
      </c>
      <c r="AB7" s="1103"/>
      <c r="AC7" s="1103"/>
      <c r="AD7" s="1103"/>
      <c r="AE7" s="1104"/>
      <c r="AF7" s="1105">
        <v>6023</v>
      </c>
      <c r="AG7" s="1106"/>
      <c r="AH7" s="1106"/>
      <c r="AI7" s="1106"/>
      <c r="AJ7" s="1107"/>
      <c r="AK7" s="1108" t="s">
        <v>602</v>
      </c>
      <c r="AL7" s="1109"/>
      <c r="AM7" s="1109"/>
      <c r="AN7" s="1109"/>
      <c r="AO7" s="1109"/>
      <c r="AP7" s="1109">
        <v>137586</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t="s">
        <v>591</v>
      </c>
      <c r="BT7" s="1100"/>
      <c r="BU7" s="1100"/>
      <c r="BV7" s="1100"/>
      <c r="BW7" s="1100"/>
      <c r="BX7" s="1100"/>
      <c r="BY7" s="1100"/>
      <c r="BZ7" s="1100"/>
      <c r="CA7" s="1100"/>
      <c r="CB7" s="1100"/>
      <c r="CC7" s="1100"/>
      <c r="CD7" s="1100"/>
      <c r="CE7" s="1100"/>
      <c r="CF7" s="1100"/>
      <c r="CG7" s="1112"/>
      <c r="CH7" s="1096">
        <v>4</v>
      </c>
      <c r="CI7" s="1097"/>
      <c r="CJ7" s="1097"/>
      <c r="CK7" s="1097"/>
      <c r="CL7" s="1098"/>
      <c r="CM7" s="1096">
        <v>815</v>
      </c>
      <c r="CN7" s="1097"/>
      <c r="CO7" s="1097"/>
      <c r="CP7" s="1097"/>
      <c r="CQ7" s="1098"/>
      <c r="CR7" s="1096">
        <v>501</v>
      </c>
      <c r="CS7" s="1097"/>
      <c r="CT7" s="1097"/>
      <c r="CU7" s="1097"/>
      <c r="CV7" s="1098"/>
      <c r="CW7" s="1096">
        <v>225</v>
      </c>
      <c r="CX7" s="1097"/>
      <c r="CY7" s="1097"/>
      <c r="CZ7" s="1097"/>
      <c r="DA7" s="1098"/>
      <c r="DB7" s="1096" t="s">
        <v>602</v>
      </c>
      <c r="DC7" s="1097"/>
      <c r="DD7" s="1097"/>
      <c r="DE7" s="1097"/>
      <c r="DF7" s="1098"/>
      <c r="DG7" s="1096" t="s">
        <v>602</v>
      </c>
      <c r="DH7" s="1097"/>
      <c r="DI7" s="1097"/>
      <c r="DJ7" s="1097"/>
      <c r="DK7" s="1098"/>
      <c r="DL7" s="1096" t="s">
        <v>602</v>
      </c>
      <c r="DM7" s="1097"/>
      <c r="DN7" s="1097"/>
      <c r="DO7" s="1097"/>
      <c r="DP7" s="1098"/>
      <c r="DQ7" s="1096" t="s">
        <v>602</v>
      </c>
      <c r="DR7" s="1097"/>
      <c r="DS7" s="1097"/>
      <c r="DT7" s="1097"/>
      <c r="DU7" s="1098"/>
      <c r="DV7" s="1099"/>
      <c r="DW7" s="1100"/>
      <c r="DX7" s="1100"/>
      <c r="DY7" s="1100"/>
      <c r="DZ7" s="1101"/>
      <c r="EA7" s="234"/>
    </row>
    <row r="8" spans="1:131" s="235" customFormat="1" ht="26.25" customHeight="1" x14ac:dyDescent="0.15">
      <c r="A8" s="238">
        <v>2</v>
      </c>
      <c r="B8" s="1030" t="s">
        <v>389</v>
      </c>
      <c r="C8" s="1031"/>
      <c r="D8" s="1031"/>
      <c r="E8" s="1031"/>
      <c r="F8" s="1031"/>
      <c r="G8" s="1031"/>
      <c r="H8" s="1031"/>
      <c r="I8" s="1031"/>
      <c r="J8" s="1031"/>
      <c r="K8" s="1031"/>
      <c r="L8" s="1031"/>
      <c r="M8" s="1031"/>
      <c r="N8" s="1031"/>
      <c r="O8" s="1031"/>
      <c r="P8" s="1032"/>
      <c r="Q8" s="1038">
        <v>237</v>
      </c>
      <c r="R8" s="1039"/>
      <c r="S8" s="1039"/>
      <c r="T8" s="1039"/>
      <c r="U8" s="1039"/>
      <c r="V8" s="1039">
        <v>99</v>
      </c>
      <c r="W8" s="1039"/>
      <c r="X8" s="1039"/>
      <c r="Y8" s="1039"/>
      <c r="Z8" s="1039"/>
      <c r="AA8" s="1039">
        <v>138</v>
      </c>
      <c r="AB8" s="1039"/>
      <c r="AC8" s="1039"/>
      <c r="AD8" s="1039"/>
      <c r="AE8" s="1040"/>
      <c r="AF8" s="1035" t="s">
        <v>390</v>
      </c>
      <c r="AG8" s="1036"/>
      <c r="AH8" s="1036"/>
      <c r="AI8" s="1036"/>
      <c r="AJ8" s="1037"/>
      <c r="AK8" s="1080">
        <v>4</v>
      </c>
      <c r="AL8" s="1081"/>
      <c r="AM8" s="1081"/>
      <c r="AN8" s="1081"/>
      <c r="AO8" s="1081"/>
      <c r="AP8" s="1081">
        <v>28</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t="s">
        <v>592</v>
      </c>
      <c r="BT8" s="993"/>
      <c r="BU8" s="993"/>
      <c r="BV8" s="993"/>
      <c r="BW8" s="993"/>
      <c r="BX8" s="993"/>
      <c r="BY8" s="993"/>
      <c r="BZ8" s="993"/>
      <c r="CA8" s="993"/>
      <c r="CB8" s="993"/>
      <c r="CC8" s="993"/>
      <c r="CD8" s="993"/>
      <c r="CE8" s="993"/>
      <c r="CF8" s="993"/>
      <c r="CG8" s="1014"/>
      <c r="CH8" s="989">
        <v>-57</v>
      </c>
      <c r="CI8" s="990"/>
      <c r="CJ8" s="990"/>
      <c r="CK8" s="990"/>
      <c r="CL8" s="991"/>
      <c r="CM8" s="989">
        <v>6816</v>
      </c>
      <c r="CN8" s="990"/>
      <c r="CO8" s="990"/>
      <c r="CP8" s="990"/>
      <c r="CQ8" s="991"/>
      <c r="CR8" s="989">
        <v>204</v>
      </c>
      <c r="CS8" s="990"/>
      <c r="CT8" s="990"/>
      <c r="CU8" s="990"/>
      <c r="CV8" s="991"/>
      <c r="CW8" s="989" t="s">
        <v>602</v>
      </c>
      <c r="CX8" s="990"/>
      <c r="CY8" s="990"/>
      <c r="CZ8" s="990"/>
      <c r="DA8" s="991"/>
      <c r="DB8" s="989" t="s">
        <v>602</v>
      </c>
      <c r="DC8" s="990"/>
      <c r="DD8" s="990"/>
      <c r="DE8" s="990"/>
      <c r="DF8" s="991"/>
      <c r="DG8" s="989" t="s">
        <v>602</v>
      </c>
      <c r="DH8" s="990"/>
      <c r="DI8" s="990"/>
      <c r="DJ8" s="990"/>
      <c r="DK8" s="991"/>
      <c r="DL8" s="989" t="s">
        <v>602</v>
      </c>
      <c r="DM8" s="990"/>
      <c r="DN8" s="990"/>
      <c r="DO8" s="990"/>
      <c r="DP8" s="991"/>
      <c r="DQ8" s="989" t="s">
        <v>602</v>
      </c>
      <c r="DR8" s="990"/>
      <c r="DS8" s="990"/>
      <c r="DT8" s="990"/>
      <c r="DU8" s="991"/>
      <c r="DV8" s="992"/>
      <c r="DW8" s="993"/>
      <c r="DX8" s="993"/>
      <c r="DY8" s="993"/>
      <c r="DZ8" s="994"/>
      <c r="EA8" s="234"/>
    </row>
    <row r="9" spans="1:131" s="235" customFormat="1" ht="26.25" customHeight="1" x14ac:dyDescent="0.15">
      <c r="A9" s="238">
        <v>3</v>
      </c>
      <c r="B9" s="1030" t="s">
        <v>391</v>
      </c>
      <c r="C9" s="1031"/>
      <c r="D9" s="1031"/>
      <c r="E9" s="1031"/>
      <c r="F9" s="1031"/>
      <c r="G9" s="1031"/>
      <c r="H9" s="1031"/>
      <c r="I9" s="1031"/>
      <c r="J9" s="1031"/>
      <c r="K9" s="1031"/>
      <c r="L9" s="1031"/>
      <c r="M9" s="1031"/>
      <c r="N9" s="1031"/>
      <c r="O9" s="1031"/>
      <c r="P9" s="1032"/>
      <c r="Q9" s="1038">
        <v>79</v>
      </c>
      <c r="R9" s="1039"/>
      <c r="S9" s="1039"/>
      <c r="T9" s="1039"/>
      <c r="U9" s="1039"/>
      <c r="V9" s="1039">
        <v>79</v>
      </c>
      <c r="W9" s="1039"/>
      <c r="X9" s="1039"/>
      <c r="Y9" s="1039"/>
      <c r="Z9" s="1039"/>
      <c r="AA9" s="1039" t="s">
        <v>602</v>
      </c>
      <c r="AB9" s="1039"/>
      <c r="AC9" s="1039"/>
      <c r="AD9" s="1039"/>
      <c r="AE9" s="1040"/>
      <c r="AF9" s="1035" t="s">
        <v>390</v>
      </c>
      <c r="AG9" s="1036"/>
      <c r="AH9" s="1036"/>
      <c r="AI9" s="1036"/>
      <c r="AJ9" s="1037"/>
      <c r="AK9" s="1080" t="s">
        <v>602</v>
      </c>
      <c r="AL9" s="1081"/>
      <c r="AM9" s="1081"/>
      <c r="AN9" s="1081"/>
      <c r="AO9" s="1081"/>
      <c r="AP9" s="1081">
        <v>93</v>
      </c>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15">
      <c r="A10" s="238">
        <v>4</v>
      </c>
      <c r="B10" s="1030" t="s">
        <v>392</v>
      </c>
      <c r="C10" s="1031"/>
      <c r="D10" s="1031"/>
      <c r="E10" s="1031"/>
      <c r="F10" s="1031"/>
      <c r="G10" s="1031"/>
      <c r="H10" s="1031"/>
      <c r="I10" s="1031"/>
      <c r="J10" s="1031"/>
      <c r="K10" s="1031"/>
      <c r="L10" s="1031"/>
      <c r="M10" s="1031"/>
      <c r="N10" s="1031"/>
      <c r="O10" s="1031"/>
      <c r="P10" s="1032"/>
      <c r="Q10" s="1038">
        <v>30487</v>
      </c>
      <c r="R10" s="1039"/>
      <c r="S10" s="1039"/>
      <c r="T10" s="1039"/>
      <c r="U10" s="1039"/>
      <c r="V10" s="1039">
        <v>30487</v>
      </c>
      <c r="W10" s="1039"/>
      <c r="X10" s="1039"/>
      <c r="Y10" s="1039"/>
      <c r="Z10" s="1039"/>
      <c r="AA10" s="1039" t="s">
        <v>602</v>
      </c>
      <c r="AB10" s="1039"/>
      <c r="AC10" s="1039"/>
      <c r="AD10" s="1039"/>
      <c r="AE10" s="1040"/>
      <c r="AF10" s="1035" t="s">
        <v>390</v>
      </c>
      <c r="AG10" s="1036"/>
      <c r="AH10" s="1036"/>
      <c r="AI10" s="1036"/>
      <c r="AJ10" s="1037"/>
      <c r="AK10" s="1080">
        <v>18730</v>
      </c>
      <c r="AL10" s="1081"/>
      <c r="AM10" s="1081"/>
      <c r="AN10" s="1081"/>
      <c r="AO10" s="1081"/>
      <c r="AP10" s="1081" t="s">
        <v>602</v>
      </c>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393</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394</v>
      </c>
      <c r="B23" s="937" t="s">
        <v>395</v>
      </c>
      <c r="C23" s="938"/>
      <c r="D23" s="938"/>
      <c r="E23" s="938"/>
      <c r="F23" s="938"/>
      <c r="G23" s="938"/>
      <c r="H23" s="938"/>
      <c r="I23" s="938"/>
      <c r="J23" s="938"/>
      <c r="K23" s="938"/>
      <c r="L23" s="938"/>
      <c r="M23" s="938"/>
      <c r="N23" s="938"/>
      <c r="O23" s="938"/>
      <c r="P23" s="948"/>
      <c r="Q23" s="1067">
        <f>Q7+Q8+Q9+Q10</f>
        <v>268127</v>
      </c>
      <c r="R23" s="1061"/>
      <c r="S23" s="1061"/>
      <c r="T23" s="1061"/>
      <c r="U23" s="1061"/>
      <c r="V23" s="1061">
        <f>V7+V8+V9+V10</f>
        <v>258839</v>
      </c>
      <c r="W23" s="1061"/>
      <c r="X23" s="1061"/>
      <c r="Y23" s="1061"/>
      <c r="Z23" s="1061"/>
      <c r="AA23" s="1061">
        <f>AA7+AA8</f>
        <v>9288</v>
      </c>
      <c r="AB23" s="1061"/>
      <c r="AC23" s="1061"/>
      <c r="AD23" s="1061"/>
      <c r="AE23" s="1068"/>
      <c r="AF23" s="1069">
        <v>6023</v>
      </c>
      <c r="AG23" s="1061"/>
      <c r="AH23" s="1061"/>
      <c r="AI23" s="1061"/>
      <c r="AJ23" s="1070"/>
      <c r="AK23" s="1071"/>
      <c r="AL23" s="1072"/>
      <c r="AM23" s="1072"/>
      <c r="AN23" s="1072"/>
      <c r="AO23" s="1072"/>
      <c r="AP23" s="1061">
        <f>AP7+AP8+AP9</f>
        <v>137707</v>
      </c>
      <c r="AQ23" s="1061"/>
      <c r="AR23" s="1061"/>
      <c r="AS23" s="1061"/>
      <c r="AT23" s="1061"/>
      <c r="AU23" s="1062"/>
      <c r="AV23" s="1062"/>
      <c r="AW23" s="1062"/>
      <c r="AX23" s="1062"/>
      <c r="AY23" s="1063"/>
      <c r="AZ23" s="1064" t="s">
        <v>396</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60" t="s">
        <v>397</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59" t="s">
        <v>398</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371</v>
      </c>
      <c r="B26" s="996"/>
      <c r="C26" s="996"/>
      <c r="D26" s="996"/>
      <c r="E26" s="996"/>
      <c r="F26" s="996"/>
      <c r="G26" s="996"/>
      <c r="H26" s="996"/>
      <c r="I26" s="996"/>
      <c r="J26" s="996"/>
      <c r="K26" s="996"/>
      <c r="L26" s="996"/>
      <c r="M26" s="996"/>
      <c r="N26" s="996"/>
      <c r="O26" s="996"/>
      <c r="P26" s="997"/>
      <c r="Q26" s="1001" t="s">
        <v>399</v>
      </c>
      <c r="R26" s="1002"/>
      <c r="S26" s="1002"/>
      <c r="T26" s="1002"/>
      <c r="U26" s="1003"/>
      <c r="V26" s="1001" t="s">
        <v>400</v>
      </c>
      <c r="W26" s="1002"/>
      <c r="X26" s="1002"/>
      <c r="Y26" s="1002"/>
      <c r="Z26" s="1003"/>
      <c r="AA26" s="1001" t="s">
        <v>401</v>
      </c>
      <c r="AB26" s="1002"/>
      <c r="AC26" s="1002"/>
      <c r="AD26" s="1002"/>
      <c r="AE26" s="1002"/>
      <c r="AF26" s="1055" t="s">
        <v>402</v>
      </c>
      <c r="AG26" s="1008"/>
      <c r="AH26" s="1008"/>
      <c r="AI26" s="1008"/>
      <c r="AJ26" s="1056"/>
      <c r="AK26" s="1002" t="s">
        <v>403</v>
      </c>
      <c r="AL26" s="1002"/>
      <c r="AM26" s="1002"/>
      <c r="AN26" s="1002"/>
      <c r="AO26" s="1003"/>
      <c r="AP26" s="1001" t="s">
        <v>404</v>
      </c>
      <c r="AQ26" s="1002"/>
      <c r="AR26" s="1002"/>
      <c r="AS26" s="1002"/>
      <c r="AT26" s="1003"/>
      <c r="AU26" s="1001" t="s">
        <v>405</v>
      </c>
      <c r="AV26" s="1002"/>
      <c r="AW26" s="1002"/>
      <c r="AX26" s="1002"/>
      <c r="AY26" s="1003"/>
      <c r="AZ26" s="1001" t="s">
        <v>406</v>
      </c>
      <c r="BA26" s="1002"/>
      <c r="BB26" s="1002"/>
      <c r="BC26" s="1002"/>
      <c r="BD26" s="1003"/>
      <c r="BE26" s="1001" t="s">
        <v>378</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47" t="s">
        <v>407</v>
      </c>
      <c r="C28" s="1048"/>
      <c r="D28" s="1048"/>
      <c r="E28" s="1048"/>
      <c r="F28" s="1048"/>
      <c r="G28" s="1048"/>
      <c r="H28" s="1048"/>
      <c r="I28" s="1048"/>
      <c r="J28" s="1048"/>
      <c r="K28" s="1048"/>
      <c r="L28" s="1048"/>
      <c r="M28" s="1048"/>
      <c r="N28" s="1048"/>
      <c r="O28" s="1048"/>
      <c r="P28" s="1049"/>
      <c r="Q28" s="1050">
        <v>57274</v>
      </c>
      <c r="R28" s="1051"/>
      <c r="S28" s="1051"/>
      <c r="T28" s="1051"/>
      <c r="U28" s="1051"/>
      <c r="V28" s="1051">
        <v>56793</v>
      </c>
      <c r="W28" s="1051"/>
      <c r="X28" s="1051"/>
      <c r="Y28" s="1051"/>
      <c r="Z28" s="1051"/>
      <c r="AA28" s="1051">
        <v>481</v>
      </c>
      <c r="AB28" s="1051"/>
      <c r="AC28" s="1051"/>
      <c r="AD28" s="1051"/>
      <c r="AE28" s="1052"/>
      <c r="AF28" s="1053">
        <v>481</v>
      </c>
      <c r="AG28" s="1051"/>
      <c r="AH28" s="1051"/>
      <c r="AI28" s="1051"/>
      <c r="AJ28" s="1054"/>
      <c r="AK28" s="1042">
        <v>4943</v>
      </c>
      <c r="AL28" s="1043"/>
      <c r="AM28" s="1043"/>
      <c r="AN28" s="1043"/>
      <c r="AO28" s="1043"/>
      <c r="AP28" s="1043" t="s">
        <v>603</v>
      </c>
      <c r="AQ28" s="1043"/>
      <c r="AR28" s="1043"/>
      <c r="AS28" s="1043"/>
      <c r="AT28" s="1043"/>
      <c r="AU28" s="1043" t="s">
        <v>528</v>
      </c>
      <c r="AV28" s="1043"/>
      <c r="AW28" s="1043"/>
      <c r="AX28" s="1043"/>
      <c r="AY28" s="1043"/>
      <c r="AZ28" s="1044" t="s">
        <v>528</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408</v>
      </c>
      <c r="C29" s="1031"/>
      <c r="D29" s="1031"/>
      <c r="E29" s="1031"/>
      <c r="F29" s="1031"/>
      <c r="G29" s="1031"/>
      <c r="H29" s="1031"/>
      <c r="I29" s="1031"/>
      <c r="J29" s="1031"/>
      <c r="K29" s="1031"/>
      <c r="L29" s="1031"/>
      <c r="M29" s="1031"/>
      <c r="N29" s="1031"/>
      <c r="O29" s="1031"/>
      <c r="P29" s="1032"/>
      <c r="Q29" s="1038">
        <v>45704</v>
      </c>
      <c r="R29" s="1039"/>
      <c r="S29" s="1039"/>
      <c r="T29" s="1039"/>
      <c r="U29" s="1039"/>
      <c r="V29" s="1039">
        <v>44300</v>
      </c>
      <c r="W29" s="1039"/>
      <c r="X29" s="1039"/>
      <c r="Y29" s="1039"/>
      <c r="Z29" s="1039"/>
      <c r="AA29" s="1039">
        <v>1404</v>
      </c>
      <c r="AB29" s="1039"/>
      <c r="AC29" s="1039"/>
      <c r="AD29" s="1039"/>
      <c r="AE29" s="1040"/>
      <c r="AF29" s="1035">
        <v>1404</v>
      </c>
      <c r="AG29" s="1036"/>
      <c r="AH29" s="1036"/>
      <c r="AI29" s="1036"/>
      <c r="AJ29" s="1037"/>
      <c r="AK29" s="980">
        <v>6810</v>
      </c>
      <c r="AL29" s="971"/>
      <c r="AM29" s="971"/>
      <c r="AN29" s="971"/>
      <c r="AO29" s="971"/>
      <c r="AP29" s="971" t="s">
        <v>603</v>
      </c>
      <c r="AQ29" s="971"/>
      <c r="AR29" s="971"/>
      <c r="AS29" s="971"/>
      <c r="AT29" s="971"/>
      <c r="AU29" s="971" t="s">
        <v>528</v>
      </c>
      <c r="AV29" s="971"/>
      <c r="AW29" s="971"/>
      <c r="AX29" s="971"/>
      <c r="AY29" s="971"/>
      <c r="AZ29" s="1041" t="s">
        <v>528</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15">
      <c r="A30" s="242">
        <v>3</v>
      </c>
      <c r="B30" s="1030" t="s">
        <v>409</v>
      </c>
      <c r="C30" s="1031"/>
      <c r="D30" s="1031"/>
      <c r="E30" s="1031"/>
      <c r="F30" s="1031"/>
      <c r="G30" s="1031"/>
      <c r="H30" s="1031"/>
      <c r="I30" s="1031"/>
      <c r="J30" s="1031"/>
      <c r="K30" s="1031"/>
      <c r="L30" s="1031"/>
      <c r="M30" s="1031"/>
      <c r="N30" s="1031"/>
      <c r="O30" s="1031"/>
      <c r="P30" s="1032"/>
      <c r="Q30" s="1038">
        <v>15806</v>
      </c>
      <c r="R30" s="1039"/>
      <c r="S30" s="1039"/>
      <c r="T30" s="1039"/>
      <c r="U30" s="1039"/>
      <c r="V30" s="1039">
        <v>15739</v>
      </c>
      <c r="W30" s="1039"/>
      <c r="X30" s="1039"/>
      <c r="Y30" s="1039"/>
      <c r="Z30" s="1039"/>
      <c r="AA30" s="1039">
        <v>67</v>
      </c>
      <c r="AB30" s="1039"/>
      <c r="AC30" s="1039"/>
      <c r="AD30" s="1039"/>
      <c r="AE30" s="1040"/>
      <c r="AF30" s="1035">
        <v>67</v>
      </c>
      <c r="AG30" s="1036"/>
      <c r="AH30" s="1036"/>
      <c r="AI30" s="1036"/>
      <c r="AJ30" s="1037"/>
      <c r="AK30" s="980">
        <v>7250</v>
      </c>
      <c r="AL30" s="971"/>
      <c r="AM30" s="971"/>
      <c r="AN30" s="971"/>
      <c r="AO30" s="971"/>
      <c r="AP30" s="971" t="s">
        <v>603</v>
      </c>
      <c r="AQ30" s="971"/>
      <c r="AR30" s="971"/>
      <c r="AS30" s="971"/>
      <c r="AT30" s="971"/>
      <c r="AU30" s="971" t="s">
        <v>528</v>
      </c>
      <c r="AV30" s="971"/>
      <c r="AW30" s="971"/>
      <c r="AX30" s="971"/>
      <c r="AY30" s="971"/>
      <c r="AZ30" s="1041" t="s">
        <v>528</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15">
      <c r="A31" s="242">
        <v>4</v>
      </c>
      <c r="B31" s="1030" t="s">
        <v>410</v>
      </c>
      <c r="C31" s="1031"/>
      <c r="D31" s="1031"/>
      <c r="E31" s="1031"/>
      <c r="F31" s="1031"/>
      <c r="G31" s="1031"/>
      <c r="H31" s="1031"/>
      <c r="I31" s="1031"/>
      <c r="J31" s="1031"/>
      <c r="K31" s="1031"/>
      <c r="L31" s="1031"/>
      <c r="M31" s="1031"/>
      <c r="N31" s="1031"/>
      <c r="O31" s="1031"/>
      <c r="P31" s="1032"/>
      <c r="Q31" s="1038">
        <v>212</v>
      </c>
      <c r="R31" s="1039"/>
      <c r="S31" s="1039"/>
      <c r="T31" s="1039"/>
      <c r="U31" s="1039"/>
      <c r="V31" s="1039">
        <v>159</v>
      </c>
      <c r="W31" s="1039"/>
      <c r="X31" s="1039"/>
      <c r="Y31" s="1039"/>
      <c r="Z31" s="1039"/>
      <c r="AA31" s="1039">
        <v>53</v>
      </c>
      <c r="AB31" s="1039"/>
      <c r="AC31" s="1039"/>
      <c r="AD31" s="1039"/>
      <c r="AE31" s="1040"/>
      <c r="AF31" s="1035">
        <v>3</v>
      </c>
      <c r="AG31" s="1036"/>
      <c r="AH31" s="1036"/>
      <c r="AI31" s="1036"/>
      <c r="AJ31" s="1037"/>
      <c r="AK31" s="980" t="s">
        <v>602</v>
      </c>
      <c r="AL31" s="971"/>
      <c r="AM31" s="971"/>
      <c r="AN31" s="971"/>
      <c r="AO31" s="971"/>
      <c r="AP31" s="971" t="s">
        <v>603</v>
      </c>
      <c r="AQ31" s="971"/>
      <c r="AR31" s="971"/>
      <c r="AS31" s="971"/>
      <c r="AT31" s="971"/>
      <c r="AU31" s="971" t="s">
        <v>528</v>
      </c>
      <c r="AV31" s="971"/>
      <c r="AW31" s="971"/>
      <c r="AX31" s="971"/>
      <c r="AY31" s="971"/>
      <c r="AZ31" s="1041" t="s">
        <v>528</v>
      </c>
      <c r="BA31" s="1041"/>
      <c r="BB31" s="1041"/>
      <c r="BC31" s="1041"/>
      <c r="BD31" s="1041"/>
      <c r="BE31" s="972"/>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15">
      <c r="A32" s="242">
        <v>5</v>
      </c>
      <c r="B32" s="1030" t="s">
        <v>411</v>
      </c>
      <c r="C32" s="1031"/>
      <c r="D32" s="1031"/>
      <c r="E32" s="1031"/>
      <c r="F32" s="1031"/>
      <c r="G32" s="1031"/>
      <c r="H32" s="1031"/>
      <c r="I32" s="1031"/>
      <c r="J32" s="1031"/>
      <c r="K32" s="1031"/>
      <c r="L32" s="1031"/>
      <c r="M32" s="1031"/>
      <c r="N32" s="1031"/>
      <c r="O32" s="1031"/>
      <c r="P32" s="1032"/>
      <c r="Q32" s="1038">
        <v>32731</v>
      </c>
      <c r="R32" s="1039"/>
      <c r="S32" s="1039"/>
      <c r="T32" s="1039"/>
      <c r="U32" s="1039"/>
      <c r="V32" s="1039">
        <v>32731</v>
      </c>
      <c r="W32" s="1039"/>
      <c r="X32" s="1039"/>
      <c r="Y32" s="1039"/>
      <c r="Z32" s="1039"/>
      <c r="AA32" s="1039" t="s">
        <v>602</v>
      </c>
      <c r="AB32" s="1039"/>
      <c r="AC32" s="1039"/>
      <c r="AD32" s="1039"/>
      <c r="AE32" s="1040"/>
      <c r="AF32" s="1035" t="s">
        <v>412</v>
      </c>
      <c r="AG32" s="1036"/>
      <c r="AH32" s="1036"/>
      <c r="AI32" s="1036"/>
      <c r="AJ32" s="1037"/>
      <c r="AK32" s="980" t="s">
        <v>602</v>
      </c>
      <c r="AL32" s="971"/>
      <c r="AM32" s="971"/>
      <c r="AN32" s="971"/>
      <c r="AO32" s="971"/>
      <c r="AP32" s="971" t="s">
        <v>603</v>
      </c>
      <c r="AQ32" s="971"/>
      <c r="AR32" s="971"/>
      <c r="AS32" s="971"/>
      <c r="AT32" s="971"/>
      <c r="AU32" s="971" t="s">
        <v>528</v>
      </c>
      <c r="AV32" s="971"/>
      <c r="AW32" s="971"/>
      <c r="AX32" s="971"/>
      <c r="AY32" s="971"/>
      <c r="AZ32" s="1041" t="s">
        <v>528</v>
      </c>
      <c r="BA32" s="1041"/>
      <c r="BB32" s="1041"/>
      <c r="BC32" s="1041"/>
      <c r="BD32" s="1041"/>
      <c r="BE32" s="972"/>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15">
      <c r="A33" s="242">
        <v>6</v>
      </c>
      <c r="B33" s="1030" t="s">
        <v>413</v>
      </c>
      <c r="C33" s="1031"/>
      <c r="D33" s="1031"/>
      <c r="E33" s="1031"/>
      <c r="F33" s="1031"/>
      <c r="G33" s="1031"/>
      <c r="H33" s="1031"/>
      <c r="I33" s="1031"/>
      <c r="J33" s="1031"/>
      <c r="K33" s="1031"/>
      <c r="L33" s="1031"/>
      <c r="M33" s="1031"/>
      <c r="N33" s="1031"/>
      <c r="O33" s="1031"/>
      <c r="P33" s="1032"/>
      <c r="Q33" s="1038">
        <v>4015</v>
      </c>
      <c r="R33" s="1039"/>
      <c r="S33" s="1039"/>
      <c r="T33" s="1039"/>
      <c r="U33" s="1039"/>
      <c r="V33" s="1039">
        <v>1614</v>
      </c>
      <c r="W33" s="1039"/>
      <c r="X33" s="1039"/>
      <c r="Y33" s="1039"/>
      <c r="Z33" s="1039"/>
      <c r="AA33" s="1039">
        <v>2401</v>
      </c>
      <c r="AB33" s="1039"/>
      <c r="AC33" s="1039"/>
      <c r="AD33" s="1039"/>
      <c r="AE33" s="1040"/>
      <c r="AF33" s="1035">
        <v>2401</v>
      </c>
      <c r="AG33" s="1036"/>
      <c r="AH33" s="1036"/>
      <c r="AI33" s="1036"/>
      <c r="AJ33" s="1037"/>
      <c r="AK33" s="980">
        <v>2238</v>
      </c>
      <c r="AL33" s="971"/>
      <c r="AM33" s="971"/>
      <c r="AN33" s="971"/>
      <c r="AO33" s="971"/>
      <c r="AP33" s="971">
        <v>48803</v>
      </c>
      <c r="AQ33" s="971"/>
      <c r="AR33" s="971"/>
      <c r="AS33" s="971"/>
      <c r="AT33" s="971"/>
      <c r="AU33" s="971">
        <v>4295</v>
      </c>
      <c r="AV33" s="971"/>
      <c r="AW33" s="971"/>
      <c r="AX33" s="971"/>
      <c r="AY33" s="971"/>
      <c r="AZ33" s="1041" t="s">
        <v>603</v>
      </c>
      <c r="BA33" s="1041"/>
      <c r="BB33" s="1041"/>
      <c r="BC33" s="1041"/>
      <c r="BD33" s="1041"/>
      <c r="BE33" s="972" t="s">
        <v>414</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15">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15">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415</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394</v>
      </c>
      <c r="B63" s="937" t="s">
        <v>416</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4356</v>
      </c>
      <c r="AG63" s="959"/>
      <c r="AH63" s="959"/>
      <c r="AI63" s="959"/>
      <c r="AJ63" s="1022"/>
      <c r="AK63" s="1023"/>
      <c r="AL63" s="963"/>
      <c r="AM63" s="963"/>
      <c r="AN63" s="963"/>
      <c r="AO63" s="963"/>
      <c r="AP63" s="959">
        <v>48803</v>
      </c>
      <c r="AQ63" s="959"/>
      <c r="AR63" s="959"/>
      <c r="AS63" s="959"/>
      <c r="AT63" s="959"/>
      <c r="AU63" s="959">
        <v>4295</v>
      </c>
      <c r="AV63" s="959"/>
      <c r="AW63" s="959"/>
      <c r="AX63" s="959"/>
      <c r="AY63" s="959"/>
      <c r="AZ63" s="1017"/>
      <c r="BA63" s="1017"/>
      <c r="BB63" s="1017"/>
      <c r="BC63" s="1017"/>
      <c r="BD63" s="1017"/>
      <c r="BE63" s="960"/>
      <c r="BF63" s="960"/>
      <c r="BG63" s="960"/>
      <c r="BH63" s="960"/>
      <c r="BI63" s="961"/>
      <c r="BJ63" s="1018" t="s">
        <v>396</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417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418</v>
      </c>
      <c r="B66" s="996"/>
      <c r="C66" s="996"/>
      <c r="D66" s="996"/>
      <c r="E66" s="996"/>
      <c r="F66" s="996"/>
      <c r="G66" s="996"/>
      <c r="H66" s="996"/>
      <c r="I66" s="996"/>
      <c r="J66" s="996"/>
      <c r="K66" s="996"/>
      <c r="L66" s="996"/>
      <c r="M66" s="996"/>
      <c r="N66" s="996"/>
      <c r="O66" s="996"/>
      <c r="P66" s="997"/>
      <c r="Q66" s="1001" t="s">
        <v>419</v>
      </c>
      <c r="R66" s="1002"/>
      <c r="S66" s="1002"/>
      <c r="T66" s="1002"/>
      <c r="U66" s="1003"/>
      <c r="V66" s="1001" t="s">
        <v>420</v>
      </c>
      <c r="W66" s="1002"/>
      <c r="X66" s="1002"/>
      <c r="Y66" s="1002"/>
      <c r="Z66" s="1003"/>
      <c r="AA66" s="1001" t="s">
        <v>401</v>
      </c>
      <c r="AB66" s="1002"/>
      <c r="AC66" s="1002"/>
      <c r="AD66" s="1002"/>
      <c r="AE66" s="1003"/>
      <c r="AF66" s="1007" t="s">
        <v>421</v>
      </c>
      <c r="AG66" s="1008"/>
      <c r="AH66" s="1008"/>
      <c r="AI66" s="1008"/>
      <c r="AJ66" s="1009"/>
      <c r="AK66" s="1001" t="s">
        <v>422</v>
      </c>
      <c r="AL66" s="996"/>
      <c r="AM66" s="996"/>
      <c r="AN66" s="996"/>
      <c r="AO66" s="997"/>
      <c r="AP66" s="1001" t="s">
        <v>404</v>
      </c>
      <c r="AQ66" s="1002"/>
      <c r="AR66" s="1002"/>
      <c r="AS66" s="1002"/>
      <c r="AT66" s="1003"/>
      <c r="AU66" s="1001" t="s">
        <v>423</v>
      </c>
      <c r="AV66" s="1002"/>
      <c r="AW66" s="1002"/>
      <c r="AX66" s="1002"/>
      <c r="AY66" s="1003"/>
      <c r="AZ66" s="1001" t="s">
        <v>378</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593</v>
      </c>
      <c r="C68" s="986"/>
      <c r="D68" s="986"/>
      <c r="E68" s="986"/>
      <c r="F68" s="986"/>
      <c r="G68" s="986"/>
      <c r="H68" s="986"/>
      <c r="I68" s="986"/>
      <c r="J68" s="986"/>
      <c r="K68" s="986"/>
      <c r="L68" s="986"/>
      <c r="M68" s="986"/>
      <c r="N68" s="986"/>
      <c r="O68" s="986"/>
      <c r="P68" s="987"/>
      <c r="Q68" s="988">
        <v>323</v>
      </c>
      <c r="R68" s="982"/>
      <c r="S68" s="982"/>
      <c r="T68" s="982"/>
      <c r="U68" s="982"/>
      <c r="V68" s="982">
        <v>300</v>
      </c>
      <c r="W68" s="982"/>
      <c r="X68" s="982"/>
      <c r="Y68" s="982"/>
      <c r="Z68" s="982"/>
      <c r="AA68" s="982">
        <v>23</v>
      </c>
      <c r="AB68" s="982"/>
      <c r="AC68" s="982"/>
      <c r="AD68" s="982"/>
      <c r="AE68" s="982"/>
      <c r="AF68" s="982">
        <v>23</v>
      </c>
      <c r="AG68" s="982"/>
      <c r="AH68" s="982"/>
      <c r="AI68" s="982"/>
      <c r="AJ68" s="982"/>
      <c r="AK68" s="982" t="s">
        <v>603</v>
      </c>
      <c r="AL68" s="982"/>
      <c r="AM68" s="982"/>
      <c r="AN68" s="982"/>
      <c r="AO68" s="982"/>
      <c r="AP68" s="982" t="s">
        <v>603</v>
      </c>
      <c r="AQ68" s="982"/>
      <c r="AR68" s="982"/>
      <c r="AS68" s="982"/>
      <c r="AT68" s="982"/>
      <c r="AU68" s="982" t="s">
        <v>603</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594</v>
      </c>
      <c r="C69" s="975"/>
      <c r="D69" s="975"/>
      <c r="E69" s="975"/>
      <c r="F69" s="975"/>
      <c r="G69" s="975"/>
      <c r="H69" s="975"/>
      <c r="I69" s="975"/>
      <c r="J69" s="975"/>
      <c r="K69" s="975"/>
      <c r="L69" s="975"/>
      <c r="M69" s="975"/>
      <c r="N69" s="975"/>
      <c r="O69" s="975"/>
      <c r="P69" s="976"/>
      <c r="Q69" s="977">
        <v>9647</v>
      </c>
      <c r="R69" s="971"/>
      <c r="S69" s="971"/>
      <c r="T69" s="971"/>
      <c r="U69" s="971"/>
      <c r="V69" s="971">
        <v>9534</v>
      </c>
      <c r="W69" s="971"/>
      <c r="X69" s="971"/>
      <c r="Y69" s="971"/>
      <c r="Z69" s="971"/>
      <c r="AA69" s="971">
        <v>113</v>
      </c>
      <c r="AB69" s="971"/>
      <c r="AC69" s="971"/>
      <c r="AD69" s="971"/>
      <c r="AE69" s="971"/>
      <c r="AF69" s="971">
        <v>113</v>
      </c>
      <c r="AG69" s="971"/>
      <c r="AH69" s="971"/>
      <c r="AI69" s="971"/>
      <c r="AJ69" s="971"/>
      <c r="AK69" s="971">
        <v>100</v>
      </c>
      <c r="AL69" s="971"/>
      <c r="AM69" s="971"/>
      <c r="AN69" s="971"/>
      <c r="AO69" s="971"/>
      <c r="AP69" s="971">
        <v>190</v>
      </c>
      <c r="AQ69" s="971"/>
      <c r="AR69" s="971"/>
      <c r="AS69" s="971"/>
      <c r="AT69" s="971"/>
      <c r="AU69" s="971">
        <v>26</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595</v>
      </c>
      <c r="C70" s="975"/>
      <c r="D70" s="975"/>
      <c r="E70" s="975"/>
      <c r="F70" s="975"/>
      <c r="G70" s="975"/>
      <c r="H70" s="975"/>
      <c r="I70" s="975"/>
      <c r="J70" s="975"/>
      <c r="K70" s="975"/>
      <c r="L70" s="975"/>
      <c r="M70" s="975"/>
      <c r="N70" s="975"/>
      <c r="O70" s="975"/>
      <c r="P70" s="976"/>
      <c r="Q70" s="977">
        <v>925</v>
      </c>
      <c r="R70" s="971"/>
      <c r="S70" s="971"/>
      <c r="T70" s="971"/>
      <c r="U70" s="971"/>
      <c r="V70" s="971">
        <v>905</v>
      </c>
      <c r="W70" s="971"/>
      <c r="X70" s="971"/>
      <c r="Y70" s="971"/>
      <c r="Z70" s="971"/>
      <c r="AA70" s="971">
        <v>20</v>
      </c>
      <c r="AB70" s="971"/>
      <c r="AC70" s="971"/>
      <c r="AD70" s="971"/>
      <c r="AE70" s="971"/>
      <c r="AF70" s="971">
        <v>20</v>
      </c>
      <c r="AG70" s="971"/>
      <c r="AH70" s="971"/>
      <c r="AI70" s="971"/>
      <c r="AJ70" s="971"/>
      <c r="AK70" s="971">
        <v>45</v>
      </c>
      <c r="AL70" s="971"/>
      <c r="AM70" s="971"/>
      <c r="AN70" s="971"/>
      <c r="AO70" s="971"/>
      <c r="AP70" s="971" t="s">
        <v>603</v>
      </c>
      <c r="AQ70" s="971"/>
      <c r="AR70" s="971"/>
      <c r="AS70" s="971"/>
      <c r="AT70" s="971"/>
      <c r="AU70" s="971" t="s">
        <v>603</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596</v>
      </c>
      <c r="C71" s="975"/>
      <c r="D71" s="975"/>
      <c r="E71" s="975"/>
      <c r="F71" s="975"/>
      <c r="G71" s="975"/>
      <c r="H71" s="975"/>
      <c r="I71" s="975"/>
      <c r="J71" s="975"/>
      <c r="K71" s="975"/>
      <c r="L71" s="975"/>
      <c r="M71" s="975"/>
      <c r="N71" s="975"/>
      <c r="O71" s="975"/>
      <c r="P71" s="976"/>
      <c r="Q71" s="977">
        <v>267</v>
      </c>
      <c r="R71" s="971"/>
      <c r="S71" s="971"/>
      <c r="T71" s="971"/>
      <c r="U71" s="971"/>
      <c r="V71" s="971">
        <v>178</v>
      </c>
      <c r="W71" s="971"/>
      <c r="X71" s="971"/>
      <c r="Y71" s="971"/>
      <c r="Z71" s="971"/>
      <c r="AA71" s="971">
        <v>89</v>
      </c>
      <c r="AB71" s="971"/>
      <c r="AC71" s="971"/>
      <c r="AD71" s="971"/>
      <c r="AE71" s="971"/>
      <c r="AF71" s="971">
        <v>89</v>
      </c>
      <c r="AG71" s="971"/>
      <c r="AH71" s="971"/>
      <c r="AI71" s="971"/>
      <c r="AJ71" s="971"/>
      <c r="AK71" s="971">
        <v>13</v>
      </c>
      <c r="AL71" s="971"/>
      <c r="AM71" s="971"/>
      <c r="AN71" s="971"/>
      <c r="AO71" s="971"/>
      <c r="AP71" s="971" t="s">
        <v>603</v>
      </c>
      <c r="AQ71" s="971"/>
      <c r="AR71" s="971"/>
      <c r="AS71" s="971"/>
      <c r="AT71" s="971"/>
      <c r="AU71" s="971" t="s">
        <v>603</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597</v>
      </c>
      <c r="C72" s="975"/>
      <c r="D72" s="975"/>
      <c r="E72" s="975"/>
      <c r="F72" s="975"/>
      <c r="G72" s="975"/>
      <c r="H72" s="975"/>
      <c r="I72" s="975"/>
      <c r="J72" s="975"/>
      <c r="K72" s="975"/>
      <c r="L72" s="975"/>
      <c r="M72" s="975"/>
      <c r="N72" s="975"/>
      <c r="O72" s="975"/>
      <c r="P72" s="976"/>
      <c r="Q72" s="977">
        <v>1637</v>
      </c>
      <c r="R72" s="971"/>
      <c r="S72" s="971"/>
      <c r="T72" s="971"/>
      <c r="U72" s="971"/>
      <c r="V72" s="971">
        <v>1528</v>
      </c>
      <c r="W72" s="971"/>
      <c r="X72" s="971"/>
      <c r="Y72" s="971"/>
      <c r="Z72" s="971"/>
      <c r="AA72" s="971">
        <v>109</v>
      </c>
      <c r="AB72" s="971"/>
      <c r="AC72" s="971"/>
      <c r="AD72" s="971"/>
      <c r="AE72" s="971"/>
      <c r="AF72" s="971">
        <v>109</v>
      </c>
      <c r="AG72" s="971"/>
      <c r="AH72" s="971"/>
      <c r="AI72" s="971"/>
      <c r="AJ72" s="971"/>
      <c r="AK72" s="971">
        <v>175</v>
      </c>
      <c r="AL72" s="971"/>
      <c r="AM72" s="971"/>
      <c r="AN72" s="971"/>
      <c r="AO72" s="971"/>
      <c r="AP72" s="971" t="s">
        <v>603</v>
      </c>
      <c r="AQ72" s="971"/>
      <c r="AR72" s="971"/>
      <c r="AS72" s="971"/>
      <c r="AT72" s="971"/>
      <c r="AU72" s="971" t="s">
        <v>603</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598</v>
      </c>
      <c r="C73" s="975"/>
      <c r="D73" s="975"/>
      <c r="E73" s="975"/>
      <c r="F73" s="975"/>
      <c r="G73" s="975"/>
      <c r="H73" s="975"/>
      <c r="I73" s="975"/>
      <c r="J73" s="975"/>
      <c r="K73" s="975"/>
      <c r="L73" s="975"/>
      <c r="M73" s="975"/>
      <c r="N73" s="975"/>
      <c r="O73" s="975"/>
      <c r="P73" s="976"/>
      <c r="Q73" s="977">
        <v>26587</v>
      </c>
      <c r="R73" s="971"/>
      <c r="S73" s="971"/>
      <c r="T73" s="971"/>
      <c r="U73" s="971"/>
      <c r="V73" s="971">
        <v>26430</v>
      </c>
      <c r="W73" s="971"/>
      <c r="X73" s="971"/>
      <c r="Y73" s="971"/>
      <c r="Z73" s="971"/>
      <c r="AA73" s="971">
        <v>157</v>
      </c>
      <c r="AB73" s="971"/>
      <c r="AC73" s="971"/>
      <c r="AD73" s="971"/>
      <c r="AE73" s="971"/>
      <c r="AF73" s="971">
        <v>157</v>
      </c>
      <c r="AG73" s="971"/>
      <c r="AH73" s="971"/>
      <c r="AI73" s="971"/>
      <c r="AJ73" s="971"/>
      <c r="AK73" s="971">
        <v>275</v>
      </c>
      <c r="AL73" s="971"/>
      <c r="AM73" s="971"/>
      <c r="AN73" s="971"/>
      <c r="AO73" s="971"/>
      <c r="AP73" s="971" t="s">
        <v>603</v>
      </c>
      <c r="AQ73" s="971"/>
      <c r="AR73" s="971"/>
      <c r="AS73" s="971"/>
      <c r="AT73" s="971"/>
      <c r="AU73" s="971" t="s">
        <v>603</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t="s">
        <v>599</v>
      </c>
      <c r="C74" s="975"/>
      <c r="D74" s="975"/>
      <c r="E74" s="975"/>
      <c r="F74" s="975"/>
      <c r="G74" s="975"/>
      <c r="H74" s="975"/>
      <c r="I74" s="975"/>
      <c r="J74" s="975"/>
      <c r="K74" s="975"/>
      <c r="L74" s="975"/>
      <c r="M74" s="975"/>
      <c r="N74" s="975"/>
      <c r="O74" s="975"/>
      <c r="P74" s="976"/>
      <c r="Q74" s="977">
        <v>57242</v>
      </c>
      <c r="R74" s="971"/>
      <c r="S74" s="971"/>
      <c r="T74" s="971"/>
      <c r="U74" s="971"/>
      <c r="V74" s="971">
        <v>56382</v>
      </c>
      <c r="W74" s="971"/>
      <c r="X74" s="971"/>
      <c r="Y74" s="971"/>
      <c r="Z74" s="971"/>
      <c r="AA74" s="971">
        <v>860</v>
      </c>
      <c r="AB74" s="971"/>
      <c r="AC74" s="971"/>
      <c r="AD74" s="971"/>
      <c r="AE74" s="971"/>
      <c r="AF74" s="971">
        <v>860</v>
      </c>
      <c r="AG74" s="971"/>
      <c r="AH74" s="971"/>
      <c r="AI74" s="971"/>
      <c r="AJ74" s="971"/>
      <c r="AK74" s="971" t="s">
        <v>603</v>
      </c>
      <c r="AL74" s="971"/>
      <c r="AM74" s="971"/>
      <c r="AN74" s="971"/>
      <c r="AO74" s="971"/>
      <c r="AP74" s="971" t="s">
        <v>603</v>
      </c>
      <c r="AQ74" s="971"/>
      <c r="AR74" s="971"/>
      <c r="AS74" s="971"/>
      <c r="AT74" s="971"/>
      <c r="AU74" s="971" t="s">
        <v>603</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t="s">
        <v>600</v>
      </c>
      <c r="C75" s="975"/>
      <c r="D75" s="975"/>
      <c r="E75" s="975"/>
      <c r="F75" s="975"/>
      <c r="G75" s="975"/>
      <c r="H75" s="975"/>
      <c r="I75" s="975"/>
      <c r="J75" s="975"/>
      <c r="K75" s="975"/>
      <c r="L75" s="975"/>
      <c r="M75" s="975"/>
      <c r="N75" s="975"/>
      <c r="O75" s="975"/>
      <c r="P75" s="976"/>
      <c r="Q75" s="978">
        <v>7352</v>
      </c>
      <c r="R75" s="979">
        <v>6933</v>
      </c>
      <c r="S75" s="979">
        <v>6933</v>
      </c>
      <c r="T75" s="979">
        <v>6933</v>
      </c>
      <c r="U75" s="980">
        <v>6933</v>
      </c>
      <c r="V75" s="981">
        <v>7276</v>
      </c>
      <c r="W75" s="979">
        <v>6850</v>
      </c>
      <c r="X75" s="979">
        <v>6850</v>
      </c>
      <c r="Y75" s="979">
        <v>6850</v>
      </c>
      <c r="Z75" s="980">
        <v>6850</v>
      </c>
      <c r="AA75" s="981">
        <v>76</v>
      </c>
      <c r="AB75" s="979">
        <v>82</v>
      </c>
      <c r="AC75" s="979">
        <v>82</v>
      </c>
      <c r="AD75" s="979">
        <v>82</v>
      </c>
      <c r="AE75" s="980">
        <v>82</v>
      </c>
      <c r="AF75" s="981">
        <v>76</v>
      </c>
      <c r="AG75" s="979">
        <v>82</v>
      </c>
      <c r="AH75" s="979">
        <v>82</v>
      </c>
      <c r="AI75" s="979">
        <v>82</v>
      </c>
      <c r="AJ75" s="980">
        <v>82</v>
      </c>
      <c r="AK75" s="981">
        <v>3086</v>
      </c>
      <c r="AL75" s="979">
        <v>2485</v>
      </c>
      <c r="AM75" s="979">
        <v>2485</v>
      </c>
      <c r="AN75" s="979">
        <v>2485</v>
      </c>
      <c r="AO75" s="980">
        <v>2485</v>
      </c>
      <c r="AP75" s="981" t="s">
        <v>528</v>
      </c>
      <c r="AQ75" s="979"/>
      <c r="AR75" s="979"/>
      <c r="AS75" s="979"/>
      <c r="AT75" s="980"/>
      <c r="AU75" s="981" t="s">
        <v>528</v>
      </c>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t="s">
        <v>601</v>
      </c>
      <c r="C76" s="975"/>
      <c r="D76" s="975"/>
      <c r="E76" s="975"/>
      <c r="F76" s="975"/>
      <c r="G76" s="975"/>
      <c r="H76" s="975"/>
      <c r="I76" s="975"/>
      <c r="J76" s="975"/>
      <c r="K76" s="975"/>
      <c r="L76" s="975"/>
      <c r="M76" s="975"/>
      <c r="N76" s="975"/>
      <c r="O76" s="975"/>
      <c r="P76" s="976"/>
      <c r="Q76" s="978">
        <v>1524702</v>
      </c>
      <c r="R76" s="979">
        <v>1385861</v>
      </c>
      <c r="S76" s="979">
        <v>1385861</v>
      </c>
      <c r="T76" s="979">
        <v>1385861</v>
      </c>
      <c r="U76" s="980">
        <v>1385861</v>
      </c>
      <c r="V76" s="981">
        <v>1496148</v>
      </c>
      <c r="W76" s="979">
        <v>1346246</v>
      </c>
      <c r="X76" s="979">
        <v>1346246</v>
      </c>
      <c r="Y76" s="979">
        <v>1346246</v>
      </c>
      <c r="Z76" s="980">
        <v>1346246</v>
      </c>
      <c r="AA76" s="981">
        <v>28554</v>
      </c>
      <c r="AB76" s="979">
        <v>39615</v>
      </c>
      <c r="AC76" s="979">
        <v>39615</v>
      </c>
      <c r="AD76" s="979">
        <v>39615</v>
      </c>
      <c r="AE76" s="980">
        <v>39615</v>
      </c>
      <c r="AF76" s="981">
        <v>28554</v>
      </c>
      <c r="AG76" s="979">
        <v>39615</v>
      </c>
      <c r="AH76" s="979">
        <v>39615</v>
      </c>
      <c r="AI76" s="979">
        <v>39615</v>
      </c>
      <c r="AJ76" s="980">
        <v>39615</v>
      </c>
      <c r="AK76" s="981">
        <v>15234</v>
      </c>
      <c r="AL76" s="979"/>
      <c r="AM76" s="979"/>
      <c r="AN76" s="979"/>
      <c r="AO76" s="980"/>
      <c r="AP76" s="981" t="s">
        <v>528</v>
      </c>
      <c r="AQ76" s="979"/>
      <c r="AR76" s="979"/>
      <c r="AS76" s="979"/>
      <c r="AT76" s="980"/>
      <c r="AU76" s="981" t="s">
        <v>528</v>
      </c>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394</v>
      </c>
      <c r="B88" s="937" t="s">
        <v>424</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30001</v>
      </c>
      <c r="AG88" s="959"/>
      <c r="AH88" s="959"/>
      <c r="AI88" s="959"/>
      <c r="AJ88" s="959"/>
      <c r="AK88" s="963"/>
      <c r="AL88" s="963"/>
      <c r="AM88" s="963"/>
      <c r="AN88" s="963"/>
      <c r="AO88" s="963"/>
      <c r="AP88" s="959">
        <v>190</v>
      </c>
      <c r="AQ88" s="959"/>
      <c r="AR88" s="959"/>
      <c r="AS88" s="959"/>
      <c r="AT88" s="959"/>
      <c r="AU88" s="959">
        <v>26</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394</v>
      </c>
      <c r="BR102" s="937" t="s">
        <v>425</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705</v>
      </c>
      <c r="CS102" s="953"/>
      <c r="CT102" s="953"/>
      <c r="CU102" s="953"/>
      <c r="CV102" s="954"/>
      <c r="CW102" s="952">
        <v>225</v>
      </c>
      <c r="CX102" s="953"/>
      <c r="CY102" s="953"/>
      <c r="CZ102" s="953"/>
      <c r="DA102" s="954"/>
      <c r="DB102" s="952" t="s">
        <v>602</v>
      </c>
      <c r="DC102" s="953"/>
      <c r="DD102" s="953"/>
      <c r="DE102" s="953"/>
      <c r="DF102" s="954"/>
      <c r="DG102" s="952" t="s">
        <v>602</v>
      </c>
      <c r="DH102" s="953"/>
      <c r="DI102" s="953"/>
      <c r="DJ102" s="953"/>
      <c r="DK102" s="954"/>
      <c r="DL102" s="952" t="s">
        <v>602</v>
      </c>
      <c r="DM102" s="953"/>
      <c r="DN102" s="953"/>
      <c r="DO102" s="953"/>
      <c r="DP102" s="954"/>
      <c r="DQ102" s="952" t="s">
        <v>602</v>
      </c>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426</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427</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428</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429</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430</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431</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432</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433</v>
      </c>
      <c r="AB109" s="896"/>
      <c r="AC109" s="896"/>
      <c r="AD109" s="896"/>
      <c r="AE109" s="897"/>
      <c r="AF109" s="898" t="s">
        <v>434</v>
      </c>
      <c r="AG109" s="896"/>
      <c r="AH109" s="896"/>
      <c r="AI109" s="896"/>
      <c r="AJ109" s="897"/>
      <c r="AK109" s="898" t="s">
        <v>308</v>
      </c>
      <c r="AL109" s="896"/>
      <c r="AM109" s="896"/>
      <c r="AN109" s="896"/>
      <c r="AO109" s="897"/>
      <c r="AP109" s="898" t="s">
        <v>435</v>
      </c>
      <c r="AQ109" s="896"/>
      <c r="AR109" s="896"/>
      <c r="AS109" s="896"/>
      <c r="AT109" s="929"/>
      <c r="AU109" s="895" t="s">
        <v>432</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433</v>
      </c>
      <c r="BR109" s="896"/>
      <c r="BS109" s="896"/>
      <c r="BT109" s="896"/>
      <c r="BU109" s="897"/>
      <c r="BV109" s="898" t="s">
        <v>434</v>
      </c>
      <c r="BW109" s="896"/>
      <c r="BX109" s="896"/>
      <c r="BY109" s="896"/>
      <c r="BZ109" s="897"/>
      <c r="CA109" s="898" t="s">
        <v>308</v>
      </c>
      <c r="CB109" s="896"/>
      <c r="CC109" s="896"/>
      <c r="CD109" s="896"/>
      <c r="CE109" s="897"/>
      <c r="CF109" s="936" t="s">
        <v>435</v>
      </c>
      <c r="CG109" s="936"/>
      <c r="CH109" s="936"/>
      <c r="CI109" s="936"/>
      <c r="CJ109" s="936"/>
      <c r="CK109" s="898" t="s">
        <v>436</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433</v>
      </c>
      <c r="DH109" s="896"/>
      <c r="DI109" s="896"/>
      <c r="DJ109" s="896"/>
      <c r="DK109" s="897"/>
      <c r="DL109" s="898" t="s">
        <v>434</v>
      </c>
      <c r="DM109" s="896"/>
      <c r="DN109" s="896"/>
      <c r="DO109" s="896"/>
      <c r="DP109" s="897"/>
      <c r="DQ109" s="898" t="s">
        <v>308</v>
      </c>
      <c r="DR109" s="896"/>
      <c r="DS109" s="896"/>
      <c r="DT109" s="896"/>
      <c r="DU109" s="897"/>
      <c r="DV109" s="898" t="s">
        <v>435</v>
      </c>
      <c r="DW109" s="896"/>
      <c r="DX109" s="896"/>
      <c r="DY109" s="896"/>
      <c r="DZ109" s="929"/>
    </row>
    <row r="110" spans="1:131" s="230" customFormat="1" ht="26.25" customHeight="1" x14ac:dyDescent="0.15">
      <c r="A110" s="807" t="s">
        <v>437</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11649716</v>
      </c>
      <c r="AB110" s="889"/>
      <c r="AC110" s="889"/>
      <c r="AD110" s="889"/>
      <c r="AE110" s="890"/>
      <c r="AF110" s="891">
        <v>12231981</v>
      </c>
      <c r="AG110" s="889"/>
      <c r="AH110" s="889"/>
      <c r="AI110" s="889"/>
      <c r="AJ110" s="890"/>
      <c r="AK110" s="891">
        <v>12600434</v>
      </c>
      <c r="AL110" s="889"/>
      <c r="AM110" s="889"/>
      <c r="AN110" s="889"/>
      <c r="AO110" s="890"/>
      <c r="AP110" s="892">
        <v>12.3</v>
      </c>
      <c r="AQ110" s="893"/>
      <c r="AR110" s="893"/>
      <c r="AS110" s="893"/>
      <c r="AT110" s="894"/>
      <c r="AU110" s="930" t="s">
        <v>74</v>
      </c>
      <c r="AV110" s="931"/>
      <c r="AW110" s="931"/>
      <c r="AX110" s="931"/>
      <c r="AY110" s="931"/>
      <c r="AZ110" s="860" t="s">
        <v>438</v>
      </c>
      <c r="BA110" s="808"/>
      <c r="BB110" s="808"/>
      <c r="BC110" s="808"/>
      <c r="BD110" s="808"/>
      <c r="BE110" s="808"/>
      <c r="BF110" s="808"/>
      <c r="BG110" s="808"/>
      <c r="BH110" s="808"/>
      <c r="BI110" s="808"/>
      <c r="BJ110" s="808"/>
      <c r="BK110" s="808"/>
      <c r="BL110" s="808"/>
      <c r="BM110" s="808"/>
      <c r="BN110" s="808"/>
      <c r="BO110" s="808"/>
      <c r="BP110" s="809"/>
      <c r="BQ110" s="861">
        <v>136369447</v>
      </c>
      <c r="BR110" s="842"/>
      <c r="BS110" s="842"/>
      <c r="BT110" s="842"/>
      <c r="BU110" s="842"/>
      <c r="BV110" s="842">
        <v>140230062</v>
      </c>
      <c r="BW110" s="842"/>
      <c r="BX110" s="842"/>
      <c r="BY110" s="842"/>
      <c r="BZ110" s="842"/>
      <c r="CA110" s="842">
        <v>137706927</v>
      </c>
      <c r="CB110" s="842"/>
      <c r="CC110" s="842"/>
      <c r="CD110" s="842"/>
      <c r="CE110" s="842"/>
      <c r="CF110" s="866">
        <v>134.6</v>
      </c>
      <c r="CG110" s="867"/>
      <c r="CH110" s="867"/>
      <c r="CI110" s="867"/>
      <c r="CJ110" s="867"/>
      <c r="CK110" s="926" t="s">
        <v>439</v>
      </c>
      <c r="CL110" s="819"/>
      <c r="CM110" s="860" t="s">
        <v>440</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v>1333142</v>
      </c>
      <c r="DH110" s="842"/>
      <c r="DI110" s="842"/>
      <c r="DJ110" s="842"/>
      <c r="DK110" s="842"/>
      <c r="DL110" s="842">
        <v>1176766</v>
      </c>
      <c r="DM110" s="842"/>
      <c r="DN110" s="842"/>
      <c r="DO110" s="842"/>
      <c r="DP110" s="842"/>
      <c r="DQ110" s="842">
        <v>1020272</v>
      </c>
      <c r="DR110" s="842"/>
      <c r="DS110" s="842"/>
      <c r="DT110" s="842"/>
      <c r="DU110" s="842"/>
      <c r="DV110" s="843">
        <v>1</v>
      </c>
      <c r="DW110" s="843"/>
      <c r="DX110" s="843"/>
      <c r="DY110" s="843"/>
      <c r="DZ110" s="844"/>
    </row>
    <row r="111" spans="1:131" s="230" customFormat="1" ht="26.25" customHeight="1" x14ac:dyDescent="0.15">
      <c r="A111" s="774" t="s">
        <v>441</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442</v>
      </c>
      <c r="AB111" s="919"/>
      <c r="AC111" s="919"/>
      <c r="AD111" s="919"/>
      <c r="AE111" s="920"/>
      <c r="AF111" s="921" t="s">
        <v>443</v>
      </c>
      <c r="AG111" s="919"/>
      <c r="AH111" s="919"/>
      <c r="AI111" s="919"/>
      <c r="AJ111" s="920"/>
      <c r="AK111" s="921" t="s">
        <v>444</v>
      </c>
      <c r="AL111" s="919"/>
      <c r="AM111" s="919"/>
      <c r="AN111" s="919"/>
      <c r="AO111" s="920"/>
      <c r="AP111" s="922" t="s">
        <v>445</v>
      </c>
      <c r="AQ111" s="923"/>
      <c r="AR111" s="923"/>
      <c r="AS111" s="923"/>
      <c r="AT111" s="924"/>
      <c r="AU111" s="932"/>
      <c r="AV111" s="933"/>
      <c r="AW111" s="933"/>
      <c r="AX111" s="933"/>
      <c r="AY111" s="933"/>
      <c r="AZ111" s="815" t="s">
        <v>446</v>
      </c>
      <c r="BA111" s="752"/>
      <c r="BB111" s="752"/>
      <c r="BC111" s="752"/>
      <c r="BD111" s="752"/>
      <c r="BE111" s="752"/>
      <c r="BF111" s="752"/>
      <c r="BG111" s="752"/>
      <c r="BH111" s="752"/>
      <c r="BI111" s="752"/>
      <c r="BJ111" s="752"/>
      <c r="BK111" s="752"/>
      <c r="BL111" s="752"/>
      <c r="BM111" s="752"/>
      <c r="BN111" s="752"/>
      <c r="BO111" s="752"/>
      <c r="BP111" s="753"/>
      <c r="BQ111" s="816">
        <v>4873473</v>
      </c>
      <c r="BR111" s="817"/>
      <c r="BS111" s="817"/>
      <c r="BT111" s="817"/>
      <c r="BU111" s="817"/>
      <c r="BV111" s="817">
        <v>3727310</v>
      </c>
      <c r="BW111" s="817"/>
      <c r="BX111" s="817"/>
      <c r="BY111" s="817"/>
      <c r="BZ111" s="817"/>
      <c r="CA111" s="817">
        <v>2754782</v>
      </c>
      <c r="CB111" s="817"/>
      <c r="CC111" s="817"/>
      <c r="CD111" s="817"/>
      <c r="CE111" s="817"/>
      <c r="CF111" s="875">
        <v>2.7</v>
      </c>
      <c r="CG111" s="876"/>
      <c r="CH111" s="876"/>
      <c r="CI111" s="876"/>
      <c r="CJ111" s="876"/>
      <c r="CK111" s="927"/>
      <c r="CL111" s="821"/>
      <c r="CM111" s="815" t="s">
        <v>447</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v>2434489</v>
      </c>
      <c r="DH111" s="817"/>
      <c r="DI111" s="817"/>
      <c r="DJ111" s="817"/>
      <c r="DK111" s="817"/>
      <c r="DL111" s="817">
        <v>1819777</v>
      </c>
      <c r="DM111" s="817"/>
      <c r="DN111" s="817"/>
      <c r="DO111" s="817"/>
      <c r="DP111" s="817"/>
      <c r="DQ111" s="817">
        <v>1330193</v>
      </c>
      <c r="DR111" s="817"/>
      <c r="DS111" s="817"/>
      <c r="DT111" s="817"/>
      <c r="DU111" s="817"/>
      <c r="DV111" s="794">
        <v>1.3</v>
      </c>
      <c r="DW111" s="794"/>
      <c r="DX111" s="794"/>
      <c r="DY111" s="794"/>
      <c r="DZ111" s="795"/>
    </row>
    <row r="112" spans="1:131" s="230" customFormat="1" ht="26.25" customHeight="1" x14ac:dyDescent="0.15">
      <c r="A112" s="912" t="s">
        <v>448</v>
      </c>
      <c r="B112" s="913"/>
      <c r="C112" s="752" t="s">
        <v>449</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443</v>
      </c>
      <c r="AB112" s="780"/>
      <c r="AC112" s="780"/>
      <c r="AD112" s="780"/>
      <c r="AE112" s="781"/>
      <c r="AF112" s="782" t="s">
        <v>443</v>
      </c>
      <c r="AG112" s="780"/>
      <c r="AH112" s="780"/>
      <c r="AI112" s="780"/>
      <c r="AJ112" s="781"/>
      <c r="AK112" s="782" t="s">
        <v>442</v>
      </c>
      <c r="AL112" s="780"/>
      <c r="AM112" s="780"/>
      <c r="AN112" s="780"/>
      <c r="AO112" s="781"/>
      <c r="AP112" s="824" t="s">
        <v>442</v>
      </c>
      <c r="AQ112" s="825"/>
      <c r="AR112" s="825"/>
      <c r="AS112" s="825"/>
      <c r="AT112" s="826"/>
      <c r="AU112" s="932"/>
      <c r="AV112" s="933"/>
      <c r="AW112" s="933"/>
      <c r="AX112" s="933"/>
      <c r="AY112" s="933"/>
      <c r="AZ112" s="815" t="s">
        <v>450</v>
      </c>
      <c r="BA112" s="752"/>
      <c r="BB112" s="752"/>
      <c r="BC112" s="752"/>
      <c r="BD112" s="752"/>
      <c r="BE112" s="752"/>
      <c r="BF112" s="752"/>
      <c r="BG112" s="752"/>
      <c r="BH112" s="752"/>
      <c r="BI112" s="752"/>
      <c r="BJ112" s="752"/>
      <c r="BK112" s="752"/>
      <c r="BL112" s="752"/>
      <c r="BM112" s="752"/>
      <c r="BN112" s="752"/>
      <c r="BO112" s="752"/>
      <c r="BP112" s="753"/>
      <c r="BQ112" s="816">
        <v>18580604</v>
      </c>
      <c r="BR112" s="817"/>
      <c r="BS112" s="817"/>
      <c r="BT112" s="817"/>
      <c r="BU112" s="817"/>
      <c r="BV112" s="817">
        <v>11668658</v>
      </c>
      <c r="BW112" s="817"/>
      <c r="BX112" s="817"/>
      <c r="BY112" s="817"/>
      <c r="BZ112" s="817"/>
      <c r="CA112" s="817">
        <v>4294683</v>
      </c>
      <c r="CB112" s="817"/>
      <c r="CC112" s="817"/>
      <c r="CD112" s="817"/>
      <c r="CE112" s="817"/>
      <c r="CF112" s="875">
        <v>4.2</v>
      </c>
      <c r="CG112" s="876"/>
      <c r="CH112" s="876"/>
      <c r="CI112" s="876"/>
      <c r="CJ112" s="876"/>
      <c r="CK112" s="927"/>
      <c r="CL112" s="821"/>
      <c r="CM112" s="815" t="s">
        <v>451</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445</v>
      </c>
      <c r="DH112" s="817"/>
      <c r="DI112" s="817"/>
      <c r="DJ112" s="817"/>
      <c r="DK112" s="817"/>
      <c r="DL112" s="817" t="s">
        <v>444</v>
      </c>
      <c r="DM112" s="817"/>
      <c r="DN112" s="817"/>
      <c r="DO112" s="817"/>
      <c r="DP112" s="817"/>
      <c r="DQ112" s="817" t="s">
        <v>444</v>
      </c>
      <c r="DR112" s="817"/>
      <c r="DS112" s="817"/>
      <c r="DT112" s="817"/>
      <c r="DU112" s="817"/>
      <c r="DV112" s="794" t="s">
        <v>443</v>
      </c>
      <c r="DW112" s="794"/>
      <c r="DX112" s="794"/>
      <c r="DY112" s="794"/>
      <c r="DZ112" s="795"/>
    </row>
    <row r="113" spans="1:130" s="230" customFormat="1" ht="26.25" customHeight="1" x14ac:dyDescent="0.15">
      <c r="A113" s="914"/>
      <c r="B113" s="915"/>
      <c r="C113" s="752" t="s">
        <v>452</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465378</v>
      </c>
      <c r="AB113" s="919"/>
      <c r="AC113" s="919"/>
      <c r="AD113" s="919"/>
      <c r="AE113" s="920"/>
      <c r="AF113" s="921">
        <v>594892</v>
      </c>
      <c r="AG113" s="919"/>
      <c r="AH113" s="919"/>
      <c r="AI113" s="919"/>
      <c r="AJ113" s="920"/>
      <c r="AK113" s="921">
        <v>646425</v>
      </c>
      <c r="AL113" s="919"/>
      <c r="AM113" s="919"/>
      <c r="AN113" s="919"/>
      <c r="AO113" s="920"/>
      <c r="AP113" s="922">
        <v>0.6</v>
      </c>
      <c r="AQ113" s="923"/>
      <c r="AR113" s="923"/>
      <c r="AS113" s="923"/>
      <c r="AT113" s="924"/>
      <c r="AU113" s="932"/>
      <c r="AV113" s="933"/>
      <c r="AW113" s="933"/>
      <c r="AX113" s="933"/>
      <c r="AY113" s="933"/>
      <c r="AZ113" s="815" t="s">
        <v>453</v>
      </c>
      <c r="BA113" s="752"/>
      <c r="BB113" s="752"/>
      <c r="BC113" s="752"/>
      <c r="BD113" s="752"/>
      <c r="BE113" s="752"/>
      <c r="BF113" s="752"/>
      <c r="BG113" s="752"/>
      <c r="BH113" s="752"/>
      <c r="BI113" s="752"/>
      <c r="BJ113" s="752"/>
      <c r="BK113" s="752"/>
      <c r="BL113" s="752"/>
      <c r="BM113" s="752"/>
      <c r="BN113" s="752"/>
      <c r="BO113" s="752"/>
      <c r="BP113" s="753"/>
      <c r="BQ113" s="816">
        <v>35487</v>
      </c>
      <c r="BR113" s="817"/>
      <c r="BS113" s="817"/>
      <c r="BT113" s="817"/>
      <c r="BU113" s="817"/>
      <c r="BV113" s="817">
        <v>30806</v>
      </c>
      <c r="BW113" s="817"/>
      <c r="BX113" s="817"/>
      <c r="BY113" s="817"/>
      <c r="BZ113" s="817"/>
      <c r="CA113" s="817">
        <v>26173</v>
      </c>
      <c r="CB113" s="817"/>
      <c r="CC113" s="817"/>
      <c r="CD113" s="817"/>
      <c r="CE113" s="817"/>
      <c r="CF113" s="875">
        <v>0</v>
      </c>
      <c r="CG113" s="876"/>
      <c r="CH113" s="876"/>
      <c r="CI113" s="876"/>
      <c r="CJ113" s="876"/>
      <c r="CK113" s="927"/>
      <c r="CL113" s="821"/>
      <c r="CM113" s="815" t="s">
        <v>454</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396</v>
      </c>
      <c r="DH113" s="780"/>
      <c r="DI113" s="780"/>
      <c r="DJ113" s="780"/>
      <c r="DK113" s="781"/>
      <c r="DL113" s="782" t="s">
        <v>442</v>
      </c>
      <c r="DM113" s="780"/>
      <c r="DN113" s="780"/>
      <c r="DO113" s="780"/>
      <c r="DP113" s="781"/>
      <c r="DQ113" s="782" t="s">
        <v>442</v>
      </c>
      <c r="DR113" s="780"/>
      <c r="DS113" s="780"/>
      <c r="DT113" s="780"/>
      <c r="DU113" s="781"/>
      <c r="DV113" s="824" t="s">
        <v>443</v>
      </c>
      <c r="DW113" s="825"/>
      <c r="DX113" s="825"/>
      <c r="DY113" s="825"/>
      <c r="DZ113" s="826"/>
    </row>
    <row r="114" spans="1:130" s="230" customFormat="1" ht="26.25" customHeight="1" x14ac:dyDescent="0.15">
      <c r="A114" s="914"/>
      <c r="B114" s="915"/>
      <c r="C114" s="752" t="s">
        <v>455</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75359</v>
      </c>
      <c r="AB114" s="780"/>
      <c r="AC114" s="780"/>
      <c r="AD114" s="780"/>
      <c r="AE114" s="781"/>
      <c r="AF114" s="782">
        <v>4567</v>
      </c>
      <c r="AG114" s="780"/>
      <c r="AH114" s="780"/>
      <c r="AI114" s="780"/>
      <c r="AJ114" s="781"/>
      <c r="AK114" s="782">
        <v>4237</v>
      </c>
      <c r="AL114" s="780"/>
      <c r="AM114" s="780"/>
      <c r="AN114" s="780"/>
      <c r="AO114" s="781"/>
      <c r="AP114" s="824">
        <v>0</v>
      </c>
      <c r="AQ114" s="825"/>
      <c r="AR114" s="825"/>
      <c r="AS114" s="825"/>
      <c r="AT114" s="826"/>
      <c r="AU114" s="932"/>
      <c r="AV114" s="933"/>
      <c r="AW114" s="933"/>
      <c r="AX114" s="933"/>
      <c r="AY114" s="933"/>
      <c r="AZ114" s="815" t="s">
        <v>456</v>
      </c>
      <c r="BA114" s="752"/>
      <c r="BB114" s="752"/>
      <c r="BC114" s="752"/>
      <c r="BD114" s="752"/>
      <c r="BE114" s="752"/>
      <c r="BF114" s="752"/>
      <c r="BG114" s="752"/>
      <c r="BH114" s="752"/>
      <c r="BI114" s="752"/>
      <c r="BJ114" s="752"/>
      <c r="BK114" s="752"/>
      <c r="BL114" s="752"/>
      <c r="BM114" s="752"/>
      <c r="BN114" s="752"/>
      <c r="BO114" s="752"/>
      <c r="BP114" s="753"/>
      <c r="BQ114" s="816">
        <v>20501659</v>
      </c>
      <c r="BR114" s="817"/>
      <c r="BS114" s="817"/>
      <c r="BT114" s="817"/>
      <c r="BU114" s="817"/>
      <c r="BV114" s="817">
        <v>20261998</v>
      </c>
      <c r="BW114" s="817"/>
      <c r="BX114" s="817"/>
      <c r="BY114" s="817"/>
      <c r="BZ114" s="817"/>
      <c r="CA114" s="817">
        <v>20069740</v>
      </c>
      <c r="CB114" s="817"/>
      <c r="CC114" s="817"/>
      <c r="CD114" s="817"/>
      <c r="CE114" s="817"/>
      <c r="CF114" s="875">
        <v>19.600000000000001</v>
      </c>
      <c r="CG114" s="876"/>
      <c r="CH114" s="876"/>
      <c r="CI114" s="876"/>
      <c r="CJ114" s="876"/>
      <c r="CK114" s="927"/>
      <c r="CL114" s="821"/>
      <c r="CM114" s="815" t="s">
        <v>457</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443</v>
      </c>
      <c r="DH114" s="780"/>
      <c r="DI114" s="780"/>
      <c r="DJ114" s="780"/>
      <c r="DK114" s="781"/>
      <c r="DL114" s="782" t="s">
        <v>443</v>
      </c>
      <c r="DM114" s="780"/>
      <c r="DN114" s="780"/>
      <c r="DO114" s="780"/>
      <c r="DP114" s="781"/>
      <c r="DQ114" s="782" t="s">
        <v>442</v>
      </c>
      <c r="DR114" s="780"/>
      <c r="DS114" s="780"/>
      <c r="DT114" s="780"/>
      <c r="DU114" s="781"/>
      <c r="DV114" s="824" t="s">
        <v>442</v>
      </c>
      <c r="DW114" s="825"/>
      <c r="DX114" s="825"/>
      <c r="DY114" s="825"/>
      <c r="DZ114" s="826"/>
    </row>
    <row r="115" spans="1:130" s="230" customFormat="1" ht="26.25" customHeight="1" x14ac:dyDescent="0.15">
      <c r="A115" s="914"/>
      <c r="B115" s="915"/>
      <c r="C115" s="752" t="s">
        <v>458</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886010</v>
      </c>
      <c r="AB115" s="919"/>
      <c r="AC115" s="919"/>
      <c r="AD115" s="919"/>
      <c r="AE115" s="920"/>
      <c r="AF115" s="921">
        <v>887574</v>
      </c>
      <c r="AG115" s="919"/>
      <c r="AH115" s="919"/>
      <c r="AI115" s="919"/>
      <c r="AJ115" s="920"/>
      <c r="AK115" s="921">
        <v>749728</v>
      </c>
      <c r="AL115" s="919"/>
      <c r="AM115" s="919"/>
      <c r="AN115" s="919"/>
      <c r="AO115" s="920"/>
      <c r="AP115" s="922">
        <v>0.7</v>
      </c>
      <c r="AQ115" s="923"/>
      <c r="AR115" s="923"/>
      <c r="AS115" s="923"/>
      <c r="AT115" s="924"/>
      <c r="AU115" s="932"/>
      <c r="AV115" s="933"/>
      <c r="AW115" s="933"/>
      <c r="AX115" s="933"/>
      <c r="AY115" s="933"/>
      <c r="AZ115" s="815" t="s">
        <v>459</v>
      </c>
      <c r="BA115" s="752"/>
      <c r="BB115" s="752"/>
      <c r="BC115" s="752"/>
      <c r="BD115" s="752"/>
      <c r="BE115" s="752"/>
      <c r="BF115" s="752"/>
      <c r="BG115" s="752"/>
      <c r="BH115" s="752"/>
      <c r="BI115" s="752"/>
      <c r="BJ115" s="752"/>
      <c r="BK115" s="752"/>
      <c r="BL115" s="752"/>
      <c r="BM115" s="752"/>
      <c r="BN115" s="752"/>
      <c r="BO115" s="752"/>
      <c r="BP115" s="753"/>
      <c r="BQ115" s="816" t="s">
        <v>445</v>
      </c>
      <c r="BR115" s="817"/>
      <c r="BS115" s="817"/>
      <c r="BT115" s="817"/>
      <c r="BU115" s="817"/>
      <c r="BV115" s="817" t="s">
        <v>443</v>
      </c>
      <c r="BW115" s="817"/>
      <c r="BX115" s="817"/>
      <c r="BY115" s="817"/>
      <c r="BZ115" s="817"/>
      <c r="CA115" s="817" t="s">
        <v>445</v>
      </c>
      <c r="CB115" s="817"/>
      <c r="CC115" s="817"/>
      <c r="CD115" s="817"/>
      <c r="CE115" s="817"/>
      <c r="CF115" s="875" t="s">
        <v>443</v>
      </c>
      <c r="CG115" s="876"/>
      <c r="CH115" s="876"/>
      <c r="CI115" s="876"/>
      <c r="CJ115" s="876"/>
      <c r="CK115" s="927"/>
      <c r="CL115" s="821"/>
      <c r="CM115" s="815" t="s">
        <v>460</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443</v>
      </c>
      <c r="DH115" s="780"/>
      <c r="DI115" s="780"/>
      <c r="DJ115" s="780"/>
      <c r="DK115" s="781"/>
      <c r="DL115" s="782" t="s">
        <v>442</v>
      </c>
      <c r="DM115" s="780"/>
      <c r="DN115" s="780"/>
      <c r="DO115" s="780"/>
      <c r="DP115" s="781"/>
      <c r="DQ115" s="782" t="s">
        <v>443</v>
      </c>
      <c r="DR115" s="780"/>
      <c r="DS115" s="780"/>
      <c r="DT115" s="780"/>
      <c r="DU115" s="781"/>
      <c r="DV115" s="824" t="s">
        <v>443</v>
      </c>
      <c r="DW115" s="825"/>
      <c r="DX115" s="825"/>
      <c r="DY115" s="825"/>
      <c r="DZ115" s="826"/>
    </row>
    <row r="116" spans="1:130" s="230" customFormat="1" ht="26.25" customHeight="1" x14ac:dyDescent="0.15">
      <c r="A116" s="916"/>
      <c r="B116" s="917"/>
      <c r="C116" s="839" t="s">
        <v>461</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v>1266</v>
      </c>
      <c r="AB116" s="780"/>
      <c r="AC116" s="780"/>
      <c r="AD116" s="780"/>
      <c r="AE116" s="781"/>
      <c r="AF116" s="782" t="s">
        <v>445</v>
      </c>
      <c r="AG116" s="780"/>
      <c r="AH116" s="780"/>
      <c r="AI116" s="780"/>
      <c r="AJ116" s="781"/>
      <c r="AK116" s="782" t="s">
        <v>443</v>
      </c>
      <c r="AL116" s="780"/>
      <c r="AM116" s="780"/>
      <c r="AN116" s="780"/>
      <c r="AO116" s="781"/>
      <c r="AP116" s="824" t="s">
        <v>443</v>
      </c>
      <c r="AQ116" s="825"/>
      <c r="AR116" s="825"/>
      <c r="AS116" s="825"/>
      <c r="AT116" s="826"/>
      <c r="AU116" s="932"/>
      <c r="AV116" s="933"/>
      <c r="AW116" s="933"/>
      <c r="AX116" s="933"/>
      <c r="AY116" s="933"/>
      <c r="AZ116" s="909" t="s">
        <v>462</v>
      </c>
      <c r="BA116" s="910"/>
      <c r="BB116" s="910"/>
      <c r="BC116" s="910"/>
      <c r="BD116" s="910"/>
      <c r="BE116" s="910"/>
      <c r="BF116" s="910"/>
      <c r="BG116" s="910"/>
      <c r="BH116" s="910"/>
      <c r="BI116" s="910"/>
      <c r="BJ116" s="910"/>
      <c r="BK116" s="910"/>
      <c r="BL116" s="910"/>
      <c r="BM116" s="910"/>
      <c r="BN116" s="910"/>
      <c r="BO116" s="910"/>
      <c r="BP116" s="911"/>
      <c r="BQ116" s="816" t="s">
        <v>443</v>
      </c>
      <c r="BR116" s="817"/>
      <c r="BS116" s="817"/>
      <c r="BT116" s="817"/>
      <c r="BU116" s="817"/>
      <c r="BV116" s="817" t="s">
        <v>442</v>
      </c>
      <c r="BW116" s="817"/>
      <c r="BX116" s="817"/>
      <c r="BY116" s="817"/>
      <c r="BZ116" s="817"/>
      <c r="CA116" s="817" t="s">
        <v>445</v>
      </c>
      <c r="CB116" s="817"/>
      <c r="CC116" s="817"/>
      <c r="CD116" s="817"/>
      <c r="CE116" s="817"/>
      <c r="CF116" s="875" t="s">
        <v>444</v>
      </c>
      <c r="CG116" s="876"/>
      <c r="CH116" s="876"/>
      <c r="CI116" s="876"/>
      <c r="CJ116" s="876"/>
      <c r="CK116" s="927"/>
      <c r="CL116" s="821"/>
      <c r="CM116" s="815" t="s">
        <v>463</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v>586625</v>
      </c>
      <c r="DH116" s="780"/>
      <c r="DI116" s="780"/>
      <c r="DJ116" s="780"/>
      <c r="DK116" s="781"/>
      <c r="DL116" s="782">
        <v>491803</v>
      </c>
      <c r="DM116" s="780"/>
      <c r="DN116" s="780"/>
      <c r="DO116" s="780"/>
      <c r="DP116" s="781"/>
      <c r="DQ116" s="782">
        <v>396981</v>
      </c>
      <c r="DR116" s="780"/>
      <c r="DS116" s="780"/>
      <c r="DT116" s="780"/>
      <c r="DU116" s="781"/>
      <c r="DV116" s="824">
        <v>0.4</v>
      </c>
      <c r="DW116" s="825"/>
      <c r="DX116" s="825"/>
      <c r="DY116" s="825"/>
      <c r="DZ116" s="826"/>
    </row>
    <row r="117" spans="1:130" s="230" customFormat="1" ht="26.25" customHeight="1" x14ac:dyDescent="0.15">
      <c r="A117" s="895" t="s">
        <v>188</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464</v>
      </c>
      <c r="Z117" s="897"/>
      <c r="AA117" s="902">
        <v>13077729</v>
      </c>
      <c r="AB117" s="903"/>
      <c r="AC117" s="903"/>
      <c r="AD117" s="903"/>
      <c r="AE117" s="904"/>
      <c r="AF117" s="905">
        <v>13719014</v>
      </c>
      <c r="AG117" s="903"/>
      <c r="AH117" s="903"/>
      <c r="AI117" s="903"/>
      <c r="AJ117" s="904"/>
      <c r="AK117" s="905">
        <v>14000824</v>
      </c>
      <c r="AL117" s="903"/>
      <c r="AM117" s="903"/>
      <c r="AN117" s="903"/>
      <c r="AO117" s="904"/>
      <c r="AP117" s="906"/>
      <c r="AQ117" s="907"/>
      <c r="AR117" s="907"/>
      <c r="AS117" s="907"/>
      <c r="AT117" s="908"/>
      <c r="AU117" s="932"/>
      <c r="AV117" s="933"/>
      <c r="AW117" s="933"/>
      <c r="AX117" s="933"/>
      <c r="AY117" s="933"/>
      <c r="AZ117" s="863" t="s">
        <v>465</v>
      </c>
      <c r="BA117" s="864"/>
      <c r="BB117" s="864"/>
      <c r="BC117" s="864"/>
      <c r="BD117" s="864"/>
      <c r="BE117" s="864"/>
      <c r="BF117" s="864"/>
      <c r="BG117" s="864"/>
      <c r="BH117" s="864"/>
      <c r="BI117" s="864"/>
      <c r="BJ117" s="864"/>
      <c r="BK117" s="864"/>
      <c r="BL117" s="864"/>
      <c r="BM117" s="864"/>
      <c r="BN117" s="864"/>
      <c r="BO117" s="864"/>
      <c r="BP117" s="865"/>
      <c r="BQ117" s="816" t="s">
        <v>466</v>
      </c>
      <c r="BR117" s="817"/>
      <c r="BS117" s="817"/>
      <c r="BT117" s="817"/>
      <c r="BU117" s="817"/>
      <c r="BV117" s="817" t="s">
        <v>466</v>
      </c>
      <c r="BW117" s="817"/>
      <c r="BX117" s="817"/>
      <c r="BY117" s="817"/>
      <c r="BZ117" s="817"/>
      <c r="CA117" s="817" t="s">
        <v>466</v>
      </c>
      <c r="CB117" s="817"/>
      <c r="CC117" s="817"/>
      <c r="CD117" s="817"/>
      <c r="CE117" s="817"/>
      <c r="CF117" s="875" t="s">
        <v>466</v>
      </c>
      <c r="CG117" s="876"/>
      <c r="CH117" s="876"/>
      <c r="CI117" s="876"/>
      <c r="CJ117" s="876"/>
      <c r="CK117" s="927"/>
      <c r="CL117" s="821"/>
      <c r="CM117" s="815" t="s">
        <v>467</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466</v>
      </c>
      <c r="DH117" s="780"/>
      <c r="DI117" s="780"/>
      <c r="DJ117" s="780"/>
      <c r="DK117" s="781"/>
      <c r="DL117" s="782" t="s">
        <v>466</v>
      </c>
      <c r="DM117" s="780"/>
      <c r="DN117" s="780"/>
      <c r="DO117" s="780"/>
      <c r="DP117" s="781"/>
      <c r="DQ117" s="782" t="s">
        <v>466</v>
      </c>
      <c r="DR117" s="780"/>
      <c r="DS117" s="780"/>
      <c r="DT117" s="780"/>
      <c r="DU117" s="781"/>
      <c r="DV117" s="824" t="s">
        <v>466</v>
      </c>
      <c r="DW117" s="825"/>
      <c r="DX117" s="825"/>
      <c r="DY117" s="825"/>
      <c r="DZ117" s="826"/>
    </row>
    <row r="118" spans="1:130" s="230" customFormat="1" ht="26.25" customHeight="1" x14ac:dyDescent="0.15">
      <c r="A118" s="895" t="s">
        <v>436</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433</v>
      </c>
      <c r="AB118" s="896"/>
      <c r="AC118" s="896"/>
      <c r="AD118" s="896"/>
      <c r="AE118" s="897"/>
      <c r="AF118" s="898" t="s">
        <v>434</v>
      </c>
      <c r="AG118" s="896"/>
      <c r="AH118" s="896"/>
      <c r="AI118" s="896"/>
      <c r="AJ118" s="897"/>
      <c r="AK118" s="898" t="s">
        <v>308</v>
      </c>
      <c r="AL118" s="896"/>
      <c r="AM118" s="896"/>
      <c r="AN118" s="896"/>
      <c r="AO118" s="897"/>
      <c r="AP118" s="899" t="s">
        <v>435</v>
      </c>
      <c r="AQ118" s="900"/>
      <c r="AR118" s="900"/>
      <c r="AS118" s="900"/>
      <c r="AT118" s="901"/>
      <c r="AU118" s="932"/>
      <c r="AV118" s="933"/>
      <c r="AW118" s="933"/>
      <c r="AX118" s="933"/>
      <c r="AY118" s="933"/>
      <c r="AZ118" s="838" t="s">
        <v>468</v>
      </c>
      <c r="BA118" s="839"/>
      <c r="BB118" s="839"/>
      <c r="BC118" s="839"/>
      <c r="BD118" s="839"/>
      <c r="BE118" s="839"/>
      <c r="BF118" s="839"/>
      <c r="BG118" s="839"/>
      <c r="BH118" s="839"/>
      <c r="BI118" s="839"/>
      <c r="BJ118" s="839"/>
      <c r="BK118" s="839"/>
      <c r="BL118" s="839"/>
      <c r="BM118" s="839"/>
      <c r="BN118" s="839"/>
      <c r="BO118" s="839"/>
      <c r="BP118" s="840"/>
      <c r="BQ118" s="879" t="s">
        <v>444</v>
      </c>
      <c r="BR118" s="845"/>
      <c r="BS118" s="845"/>
      <c r="BT118" s="845"/>
      <c r="BU118" s="845"/>
      <c r="BV118" s="845" t="s">
        <v>466</v>
      </c>
      <c r="BW118" s="845"/>
      <c r="BX118" s="845"/>
      <c r="BY118" s="845"/>
      <c r="BZ118" s="845"/>
      <c r="CA118" s="845" t="s">
        <v>444</v>
      </c>
      <c r="CB118" s="845"/>
      <c r="CC118" s="845"/>
      <c r="CD118" s="845"/>
      <c r="CE118" s="845"/>
      <c r="CF118" s="875" t="s">
        <v>444</v>
      </c>
      <c r="CG118" s="876"/>
      <c r="CH118" s="876"/>
      <c r="CI118" s="876"/>
      <c r="CJ118" s="876"/>
      <c r="CK118" s="927"/>
      <c r="CL118" s="821"/>
      <c r="CM118" s="815" t="s">
        <v>469</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v>48687</v>
      </c>
      <c r="DH118" s="780"/>
      <c r="DI118" s="780"/>
      <c r="DJ118" s="780"/>
      <c r="DK118" s="781"/>
      <c r="DL118" s="782" t="s">
        <v>444</v>
      </c>
      <c r="DM118" s="780"/>
      <c r="DN118" s="780"/>
      <c r="DO118" s="780"/>
      <c r="DP118" s="781"/>
      <c r="DQ118" s="782" t="s">
        <v>444</v>
      </c>
      <c r="DR118" s="780"/>
      <c r="DS118" s="780"/>
      <c r="DT118" s="780"/>
      <c r="DU118" s="781"/>
      <c r="DV118" s="824" t="s">
        <v>444</v>
      </c>
      <c r="DW118" s="825"/>
      <c r="DX118" s="825"/>
      <c r="DY118" s="825"/>
      <c r="DZ118" s="826"/>
    </row>
    <row r="119" spans="1:130" s="230" customFormat="1" ht="26.25" customHeight="1" x14ac:dyDescent="0.15">
      <c r="A119" s="818" t="s">
        <v>439</v>
      </c>
      <c r="B119" s="819"/>
      <c r="C119" s="860" t="s">
        <v>440</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v>156259</v>
      </c>
      <c r="AB119" s="889"/>
      <c r="AC119" s="889"/>
      <c r="AD119" s="889"/>
      <c r="AE119" s="890"/>
      <c r="AF119" s="891">
        <v>156376</v>
      </c>
      <c r="AG119" s="889"/>
      <c r="AH119" s="889"/>
      <c r="AI119" s="889"/>
      <c r="AJ119" s="890"/>
      <c r="AK119" s="891">
        <v>156494</v>
      </c>
      <c r="AL119" s="889"/>
      <c r="AM119" s="889"/>
      <c r="AN119" s="889"/>
      <c r="AO119" s="890"/>
      <c r="AP119" s="892">
        <v>0.2</v>
      </c>
      <c r="AQ119" s="893"/>
      <c r="AR119" s="893"/>
      <c r="AS119" s="893"/>
      <c r="AT119" s="894"/>
      <c r="AU119" s="934"/>
      <c r="AV119" s="935"/>
      <c r="AW119" s="935"/>
      <c r="AX119" s="935"/>
      <c r="AY119" s="935"/>
      <c r="AZ119" s="251" t="s">
        <v>188</v>
      </c>
      <c r="BA119" s="251"/>
      <c r="BB119" s="251"/>
      <c r="BC119" s="251"/>
      <c r="BD119" s="251"/>
      <c r="BE119" s="251"/>
      <c r="BF119" s="251"/>
      <c r="BG119" s="251"/>
      <c r="BH119" s="251"/>
      <c r="BI119" s="251"/>
      <c r="BJ119" s="251"/>
      <c r="BK119" s="251"/>
      <c r="BL119" s="251"/>
      <c r="BM119" s="251"/>
      <c r="BN119" s="251"/>
      <c r="BO119" s="877" t="s">
        <v>470</v>
      </c>
      <c r="BP119" s="878"/>
      <c r="BQ119" s="879">
        <v>180360670</v>
      </c>
      <c r="BR119" s="845"/>
      <c r="BS119" s="845"/>
      <c r="BT119" s="845"/>
      <c r="BU119" s="845"/>
      <c r="BV119" s="845">
        <v>175918834</v>
      </c>
      <c r="BW119" s="845"/>
      <c r="BX119" s="845"/>
      <c r="BY119" s="845"/>
      <c r="BZ119" s="845"/>
      <c r="CA119" s="845">
        <v>164852305</v>
      </c>
      <c r="CB119" s="845"/>
      <c r="CC119" s="845"/>
      <c r="CD119" s="845"/>
      <c r="CE119" s="845"/>
      <c r="CF119" s="748"/>
      <c r="CG119" s="749"/>
      <c r="CH119" s="749"/>
      <c r="CI119" s="749"/>
      <c r="CJ119" s="834"/>
      <c r="CK119" s="928"/>
      <c r="CL119" s="823"/>
      <c r="CM119" s="838" t="s">
        <v>471</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v>470530</v>
      </c>
      <c r="DH119" s="764"/>
      <c r="DI119" s="764"/>
      <c r="DJ119" s="764"/>
      <c r="DK119" s="765"/>
      <c r="DL119" s="766">
        <v>238964</v>
      </c>
      <c r="DM119" s="764"/>
      <c r="DN119" s="764"/>
      <c r="DO119" s="764"/>
      <c r="DP119" s="765"/>
      <c r="DQ119" s="766">
        <v>7336</v>
      </c>
      <c r="DR119" s="764"/>
      <c r="DS119" s="764"/>
      <c r="DT119" s="764"/>
      <c r="DU119" s="765"/>
      <c r="DV119" s="848">
        <v>0</v>
      </c>
      <c r="DW119" s="849"/>
      <c r="DX119" s="849"/>
      <c r="DY119" s="849"/>
      <c r="DZ119" s="850"/>
    </row>
    <row r="120" spans="1:130" s="230" customFormat="1" ht="26.25" customHeight="1" x14ac:dyDescent="0.15">
      <c r="A120" s="820"/>
      <c r="B120" s="821"/>
      <c r="C120" s="815" t="s">
        <v>447</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v>471666</v>
      </c>
      <c r="AB120" s="780"/>
      <c r="AC120" s="780"/>
      <c r="AD120" s="780"/>
      <c r="AE120" s="781"/>
      <c r="AF120" s="782">
        <v>471904</v>
      </c>
      <c r="AG120" s="780"/>
      <c r="AH120" s="780"/>
      <c r="AI120" s="780"/>
      <c r="AJ120" s="781"/>
      <c r="AK120" s="782">
        <v>382597</v>
      </c>
      <c r="AL120" s="780"/>
      <c r="AM120" s="780"/>
      <c r="AN120" s="780"/>
      <c r="AO120" s="781"/>
      <c r="AP120" s="824">
        <v>0.4</v>
      </c>
      <c r="AQ120" s="825"/>
      <c r="AR120" s="825"/>
      <c r="AS120" s="825"/>
      <c r="AT120" s="826"/>
      <c r="AU120" s="880" t="s">
        <v>472</v>
      </c>
      <c r="AV120" s="881"/>
      <c r="AW120" s="881"/>
      <c r="AX120" s="881"/>
      <c r="AY120" s="882"/>
      <c r="AZ120" s="860" t="s">
        <v>473</v>
      </c>
      <c r="BA120" s="808"/>
      <c r="BB120" s="808"/>
      <c r="BC120" s="808"/>
      <c r="BD120" s="808"/>
      <c r="BE120" s="808"/>
      <c r="BF120" s="808"/>
      <c r="BG120" s="808"/>
      <c r="BH120" s="808"/>
      <c r="BI120" s="808"/>
      <c r="BJ120" s="808"/>
      <c r="BK120" s="808"/>
      <c r="BL120" s="808"/>
      <c r="BM120" s="808"/>
      <c r="BN120" s="808"/>
      <c r="BO120" s="808"/>
      <c r="BP120" s="809"/>
      <c r="BQ120" s="861">
        <v>28218682</v>
      </c>
      <c r="BR120" s="842"/>
      <c r="BS120" s="842"/>
      <c r="BT120" s="842"/>
      <c r="BU120" s="842"/>
      <c r="BV120" s="842">
        <v>33113813</v>
      </c>
      <c r="BW120" s="842"/>
      <c r="BX120" s="842"/>
      <c r="BY120" s="842"/>
      <c r="BZ120" s="842"/>
      <c r="CA120" s="842">
        <v>40473578</v>
      </c>
      <c r="CB120" s="842"/>
      <c r="CC120" s="842"/>
      <c r="CD120" s="842"/>
      <c r="CE120" s="842"/>
      <c r="CF120" s="866">
        <v>39.5</v>
      </c>
      <c r="CG120" s="867"/>
      <c r="CH120" s="867"/>
      <c r="CI120" s="867"/>
      <c r="CJ120" s="867"/>
      <c r="CK120" s="868" t="s">
        <v>474</v>
      </c>
      <c r="CL120" s="852"/>
      <c r="CM120" s="852"/>
      <c r="CN120" s="852"/>
      <c r="CO120" s="853"/>
      <c r="CP120" s="872" t="s">
        <v>475</v>
      </c>
      <c r="CQ120" s="873"/>
      <c r="CR120" s="873"/>
      <c r="CS120" s="873"/>
      <c r="CT120" s="873"/>
      <c r="CU120" s="873"/>
      <c r="CV120" s="873"/>
      <c r="CW120" s="873"/>
      <c r="CX120" s="873"/>
      <c r="CY120" s="873"/>
      <c r="CZ120" s="873"/>
      <c r="DA120" s="873"/>
      <c r="DB120" s="873"/>
      <c r="DC120" s="873"/>
      <c r="DD120" s="873"/>
      <c r="DE120" s="873"/>
      <c r="DF120" s="874"/>
      <c r="DG120" s="861">
        <v>18578333</v>
      </c>
      <c r="DH120" s="842"/>
      <c r="DI120" s="842"/>
      <c r="DJ120" s="842"/>
      <c r="DK120" s="842"/>
      <c r="DL120" s="842">
        <v>11668658</v>
      </c>
      <c r="DM120" s="842"/>
      <c r="DN120" s="842"/>
      <c r="DO120" s="842"/>
      <c r="DP120" s="842"/>
      <c r="DQ120" s="842">
        <v>4294683</v>
      </c>
      <c r="DR120" s="842"/>
      <c r="DS120" s="842"/>
      <c r="DT120" s="842"/>
      <c r="DU120" s="842"/>
      <c r="DV120" s="843">
        <v>4.2</v>
      </c>
      <c r="DW120" s="843"/>
      <c r="DX120" s="843"/>
      <c r="DY120" s="843"/>
      <c r="DZ120" s="844"/>
    </row>
    <row r="121" spans="1:130" s="230" customFormat="1" ht="26.25" customHeight="1" x14ac:dyDescent="0.15">
      <c r="A121" s="820"/>
      <c r="B121" s="821"/>
      <c r="C121" s="863" t="s">
        <v>476</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444</v>
      </c>
      <c r="AB121" s="780"/>
      <c r="AC121" s="780"/>
      <c r="AD121" s="780"/>
      <c r="AE121" s="781"/>
      <c r="AF121" s="782" t="s">
        <v>396</v>
      </c>
      <c r="AG121" s="780"/>
      <c r="AH121" s="780"/>
      <c r="AI121" s="780"/>
      <c r="AJ121" s="781"/>
      <c r="AK121" s="782" t="s">
        <v>444</v>
      </c>
      <c r="AL121" s="780"/>
      <c r="AM121" s="780"/>
      <c r="AN121" s="780"/>
      <c r="AO121" s="781"/>
      <c r="AP121" s="824" t="s">
        <v>466</v>
      </c>
      <c r="AQ121" s="825"/>
      <c r="AR121" s="825"/>
      <c r="AS121" s="825"/>
      <c r="AT121" s="826"/>
      <c r="AU121" s="883"/>
      <c r="AV121" s="884"/>
      <c r="AW121" s="884"/>
      <c r="AX121" s="884"/>
      <c r="AY121" s="885"/>
      <c r="AZ121" s="815" t="s">
        <v>477</v>
      </c>
      <c r="BA121" s="752"/>
      <c r="BB121" s="752"/>
      <c r="BC121" s="752"/>
      <c r="BD121" s="752"/>
      <c r="BE121" s="752"/>
      <c r="BF121" s="752"/>
      <c r="BG121" s="752"/>
      <c r="BH121" s="752"/>
      <c r="BI121" s="752"/>
      <c r="BJ121" s="752"/>
      <c r="BK121" s="752"/>
      <c r="BL121" s="752"/>
      <c r="BM121" s="752"/>
      <c r="BN121" s="752"/>
      <c r="BO121" s="752"/>
      <c r="BP121" s="753"/>
      <c r="BQ121" s="816">
        <v>40601039</v>
      </c>
      <c r="BR121" s="817"/>
      <c r="BS121" s="817"/>
      <c r="BT121" s="817"/>
      <c r="BU121" s="817"/>
      <c r="BV121" s="817">
        <v>39756393</v>
      </c>
      <c r="BW121" s="817"/>
      <c r="BX121" s="817"/>
      <c r="BY121" s="817"/>
      <c r="BZ121" s="817"/>
      <c r="CA121" s="817">
        <v>35089444</v>
      </c>
      <c r="CB121" s="817"/>
      <c r="CC121" s="817"/>
      <c r="CD121" s="817"/>
      <c r="CE121" s="817"/>
      <c r="CF121" s="875">
        <v>34.299999999999997</v>
      </c>
      <c r="CG121" s="876"/>
      <c r="CH121" s="876"/>
      <c r="CI121" s="876"/>
      <c r="CJ121" s="876"/>
      <c r="CK121" s="869"/>
      <c r="CL121" s="855"/>
      <c r="CM121" s="855"/>
      <c r="CN121" s="855"/>
      <c r="CO121" s="856"/>
      <c r="CP121" s="835" t="s">
        <v>478</v>
      </c>
      <c r="CQ121" s="836"/>
      <c r="CR121" s="836"/>
      <c r="CS121" s="836"/>
      <c r="CT121" s="836"/>
      <c r="CU121" s="836"/>
      <c r="CV121" s="836"/>
      <c r="CW121" s="836"/>
      <c r="CX121" s="836"/>
      <c r="CY121" s="836"/>
      <c r="CZ121" s="836"/>
      <c r="DA121" s="836"/>
      <c r="DB121" s="836"/>
      <c r="DC121" s="836"/>
      <c r="DD121" s="836"/>
      <c r="DE121" s="836"/>
      <c r="DF121" s="837"/>
      <c r="DG121" s="816" t="s">
        <v>396</v>
      </c>
      <c r="DH121" s="817"/>
      <c r="DI121" s="817"/>
      <c r="DJ121" s="817"/>
      <c r="DK121" s="817"/>
      <c r="DL121" s="817" t="s">
        <v>479</v>
      </c>
      <c r="DM121" s="817"/>
      <c r="DN121" s="817"/>
      <c r="DO121" s="817"/>
      <c r="DP121" s="817"/>
      <c r="DQ121" s="817" t="s">
        <v>479</v>
      </c>
      <c r="DR121" s="817"/>
      <c r="DS121" s="817"/>
      <c r="DT121" s="817"/>
      <c r="DU121" s="817"/>
      <c r="DV121" s="794" t="s">
        <v>480</v>
      </c>
      <c r="DW121" s="794"/>
      <c r="DX121" s="794"/>
      <c r="DY121" s="794"/>
      <c r="DZ121" s="795"/>
    </row>
    <row r="122" spans="1:130" s="230" customFormat="1" ht="26.25" customHeight="1" x14ac:dyDescent="0.15">
      <c r="A122" s="820"/>
      <c r="B122" s="821"/>
      <c r="C122" s="815" t="s">
        <v>457</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444</v>
      </c>
      <c r="AB122" s="780"/>
      <c r="AC122" s="780"/>
      <c r="AD122" s="780"/>
      <c r="AE122" s="781"/>
      <c r="AF122" s="782" t="s">
        <v>444</v>
      </c>
      <c r="AG122" s="780"/>
      <c r="AH122" s="780"/>
      <c r="AI122" s="780"/>
      <c r="AJ122" s="781"/>
      <c r="AK122" s="782" t="s">
        <v>481</v>
      </c>
      <c r="AL122" s="780"/>
      <c r="AM122" s="780"/>
      <c r="AN122" s="780"/>
      <c r="AO122" s="781"/>
      <c r="AP122" s="824" t="s">
        <v>396</v>
      </c>
      <c r="AQ122" s="825"/>
      <c r="AR122" s="825"/>
      <c r="AS122" s="825"/>
      <c r="AT122" s="826"/>
      <c r="AU122" s="883"/>
      <c r="AV122" s="884"/>
      <c r="AW122" s="884"/>
      <c r="AX122" s="884"/>
      <c r="AY122" s="885"/>
      <c r="AZ122" s="838" t="s">
        <v>482</v>
      </c>
      <c r="BA122" s="839"/>
      <c r="BB122" s="839"/>
      <c r="BC122" s="839"/>
      <c r="BD122" s="839"/>
      <c r="BE122" s="839"/>
      <c r="BF122" s="839"/>
      <c r="BG122" s="839"/>
      <c r="BH122" s="839"/>
      <c r="BI122" s="839"/>
      <c r="BJ122" s="839"/>
      <c r="BK122" s="839"/>
      <c r="BL122" s="839"/>
      <c r="BM122" s="839"/>
      <c r="BN122" s="839"/>
      <c r="BO122" s="839"/>
      <c r="BP122" s="840"/>
      <c r="BQ122" s="879">
        <v>122253052</v>
      </c>
      <c r="BR122" s="845"/>
      <c r="BS122" s="845"/>
      <c r="BT122" s="845"/>
      <c r="BU122" s="845"/>
      <c r="BV122" s="845">
        <v>124539779</v>
      </c>
      <c r="BW122" s="845"/>
      <c r="BX122" s="845"/>
      <c r="BY122" s="845"/>
      <c r="BZ122" s="845"/>
      <c r="CA122" s="845">
        <v>119331919</v>
      </c>
      <c r="CB122" s="845"/>
      <c r="CC122" s="845"/>
      <c r="CD122" s="845"/>
      <c r="CE122" s="845"/>
      <c r="CF122" s="846">
        <v>116.6</v>
      </c>
      <c r="CG122" s="847"/>
      <c r="CH122" s="847"/>
      <c r="CI122" s="847"/>
      <c r="CJ122" s="847"/>
      <c r="CK122" s="869"/>
      <c r="CL122" s="855"/>
      <c r="CM122" s="855"/>
      <c r="CN122" s="855"/>
      <c r="CO122" s="856"/>
      <c r="CP122" s="835" t="s">
        <v>483</v>
      </c>
      <c r="CQ122" s="836"/>
      <c r="CR122" s="836"/>
      <c r="CS122" s="836"/>
      <c r="CT122" s="836"/>
      <c r="CU122" s="836"/>
      <c r="CV122" s="836"/>
      <c r="CW122" s="836"/>
      <c r="CX122" s="836"/>
      <c r="CY122" s="836"/>
      <c r="CZ122" s="836"/>
      <c r="DA122" s="836"/>
      <c r="DB122" s="836"/>
      <c r="DC122" s="836"/>
      <c r="DD122" s="836"/>
      <c r="DE122" s="836"/>
      <c r="DF122" s="837"/>
      <c r="DG122" s="816" t="s">
        <v>481</v>
      </c>
      <c r="DH122" s="817"/>
      <c r="DI122" s="817"/>
      <c r="DJ122" s="817"/>
      <c r="DK122" s="817"/>
      <c r="DL122" s="817" t="s">
        <v>479</v>
      </c>
      <c r="DM122" s="817"/>
      <c r="DN122" s="817"/>
      <c r="DO122" s="817"/>
      <c r="DP122" s="817"/>
      <c r="DQ122" s="817" t="s">
        <v>396</v>
      </c>
      <c r="DR122" s="817"/>
      <c r="DS122" s="817"/>
      <c r="DT122" s="817"/>
      <c r="DU122" s="817"/>
      <c r="DV122" s="794" t="s">
        <v>484</v>
      </c>
      <c r="DW122" s="794"/>
      <c r="DX122" s="794"/>
      <c r="DY122" s="794"/>
      <c r="DZ122" s="795"/>
    </row>
    <row r="123" spans="1:130" s="230" customFormat="1" ht="26.25" customHeight="1" x14ac:dyDescent="0.15">
      <c r="A123" s="820"/>
      <c r="B123" s="821"/>
      <c r="C123" s="815" t="s">
        <v>463</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v>91661</v>
      </c>
      <c r="AB123" s="780"/>
      <c r="AC123" s="780"/>
      <c r="AD123" s="780"/>
      <c r="AE123" s="781"/>
      <c r="AF123" s="782">
        <v>94822</v>
      </c>
      <c r="AG123" s="780"/>
      <c r="AH123" s="780"/>
      <c r="AI123" s="780"/>
      <c r="AJ123" s="781"/>
      <c r="AK123" s="782">
        <v>94822</v>
      </c>
      <c r="AL123" s="780"/>
      <c r="AM123" s="780"/>
      <c r="AN123" s="780"/>
      <c r="AO123" s="781"/>
      <c r="AP123" s="824">
        <v>0.1</v>
      </c>
      <c r="AQ123" s="825"/>
      <c r="AR123" s="825"/>
      <c r="AS123" s="825"/>
      <c r="AT123" s="826"/>
      <c r="AU123" s="886"/>
      <c r="AV123" s="887"/>
      <c r="AW123" s="887"/>
      <c r="AX123" s="887"/>
      <c r="AY123" s="887"/>
      <c r="AZ123" s="251" t="s">
        <v>188</v>
      </c>
      <c r="BA123" s="251"/>
      <c r="BB123" s="251"/>
      <c r="BC123" s="251"/>
      <c r="BD123" s="251"/>
      <c r="BE123" s="251"/>
      <c r="BF123" s="251"/>
      <c r="BG123" s="251"/>
      <c r="BH123" s="251"/>
      <c r="BI123" s="251"/>
      <c r="BJ123" s="251"/>
      <c r="BK123" s="251"/>
      <c r="BL123" s="251"/>
      <c r="BM123" s="251"/>
      <c r="BN123" s="251"/>
      <c r="BO123" s="877" t="s">
        <v>485</v>
      </c>
      <c r="BP123" s="878"/>
      <c r="BQ123" s="832">
        <v>191072773</v>
      </c>
      <c r="BR123" s="833"/>
      <c r="BS123" s="833"/>
      <c r="BT123" s="833"/>
      <c r="BU123" s="833"/>
      <c r="BV123" s="833">
        <v>197409985</v>
      </c>
      <c r="BW123" s="833"/>
      <c r="BX123" s="833"/>
      <c r="BY123" s="833"/>
      <c r="BZ123" s="833"/>
      <c r="CA123" s="833">
        <v>194894941</v>
      </c>
      <c r="CB123" s="833"/>
      <c r="CC123" s="833"/>
      <c r="CD123" s="833"/>
      <c r="CE123" s="833"/>
      <c r="CF123" s="748"/>
      <c r="CG123" s="749"/>
      <c r="CH123" s="749"/>
      <c r="CI123" s="749"/>
      <c r="CJ123" s="834"/>
      <c r="CK123" s="869"/>
      <c r="CL123" s="855"/>
      <c r="CM123" s="855"/>
      <c r="CN123" s="855"/>
      <c r="CO123" s="856"/>
      <c r="CP123" s="835" t="s">
        <v>486</v>
      </c>
      <c r="CQ123" s="836"/>
      <c r="CR123" s="836"/>
      <c r="CS123" s="836"/>
      <c r="CT123" s="836"/>
      <c r="CU123" s="836"/>
      <c r="CV123" s="836"/>
      <c r="CW123" s="836"/>
      <c r="CX123" s="836"/>
      <c r="CY123" s="836"/>
      <c r="CZ123" s="836"/>
      <c r="DA123" s="836"/>
      <c r="DB123" s="836"/>
      <c r="DC123" s="836"/>
      <c r="DD123" s="836"/>
      <c r="DE123" s="836"/>
      <c r="DF123" s="837"/>
      <c r="DG123" s="779" t="s">
        <v>396</v>
      </c>
      <c r="DH123" s="780"/>
      <c r="DI123" s="780"/>
      <c r="DJ123" s="780"/>
      <c r="DK123" s="781"/>
      <c r="DL123" s="782" t="s">
        <v>479</v>
      </c>
      <c r="DM123" s="780"/>
      <c r="DN123" s="780"/>
      <c r="DO123" s="780"/>
      <c r="DP123" s="781"/>
      <c r="DQ123" s="782" t="s">
        <v>396</v>
      </c>
      <c r="DR123" s="780"/>
      <c r="DS123" s="780"/>
      <c r="DT123" s="780"/>
      <c r="DU123" s="781"/>
      <c r="DV123" s="824" t="s">
        <v>444</v>
      </c>
      <c r="DW123" s="825"/>
      <c r="DX123" s="825"/>
      <c r="DY123" s="825"/>
      <c r="DZ123" s="826"/>
    </row>
    <row r="124" spans="1:130" s="230" customFormat="1" ht="26.25" customHeight="1" thickBot="1" x14ac:dyDescent="0.2">
      <c r="A124" s="820"/>
      <c r="B124" s="821"/>
      <c r="C124" s="815" t="s">
        <v>467</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444</v>
      </c>
      <c r="AB124" s="780"/>
      <c r="AC124" s="780"/>
      <c r="AD124" s="780"/>
      <c r="AE124" s="781"/>
      <c r="AF124" s="782" t="s">
        <v>479</v>
      </c>
      <c r="AG124" s="780"/>
      <c r="AH124" s="780"/>
      <c r="AI124" s="780"/>
      <c r="AJ124" s="781"/>
      <c r="AK124" s="782" t="s">
        <v>466</v>
      </c>
      <c r="AL124" s="780"/>
      <c r="AM124" s="780"/>
      <c r="AN124" s="780"/>
      <c r="AO124" s="781"/>
      <c r="AP124" s="824" t="s">
        <v>396</v>
      </c>
      <c r="AQ124" s="825"/>
      <c r="AR124" s="825"/>
      <c r="AS124" s="825"/>
      <c r="AT124" s="826"/>
      <c r="AU124" s="827" t="s">
        <v>487</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488</v>
      </c>
      <c r="BR124" s="831"/>
      <c r="BS124" s="831"/>
      <c r="BT124" s="831"/>
      <c r="BU124" s="831"/>
      <c r="BV124" s="831" t="s">
        <v>396</v>
      </c>
      <c r="BW124" s="831"/>
      <c r="BX124" s="831"/>
      <c r="BY124" s="831"/>
      <c r="BZ124" s="831"/>
      <c r="CA124" s="831" t="s">
        <v>481</v>
      </c>
      <c r="CB124" s="831"/>
      <c r="CC124" s="831"/>
      <c r="CD124" s="831"/>
      <c r="CE124" s="831"/>
      <c r="CF124" s="726"/>
      <c r="CG124" s="727"/>
      <c r="CH124" s="727"/>
      <c r="CI124" s="727"/>
      <c r="CJ124" s="862"/>
      <c r="CK124" s="870"/>
      <c r="CL124" s="870"/>
      <c r="CM124" s="870"/>
      <c r="CN124" s="870"/>
      <c r="CO124" s="871"/>
      <c r="CP124" s="835" t="s">
        <v>489</v>
      </c>
      <c r="CQ124" s="836"/>
      <c r="CR124" s="836"/>
      <c r="CS124" s="836"/>
      <c r="CT124" s="836"/>
      <c r="CU124" s="836"/>
      <c r="CV124" s="836"/>
      <c r="CW124" s="836"/>
      <c r="CX124" s="836"/>
      <c r="CY124" s="836"/>
      <c r="CZ124" s="836"/>
      <c r="DA124" s="836"/>
      <c r="DB124" s="836"/>
      <c r="DC124" s="836"/>
      <c r="DD124" s="836"/>
      <c r="DE124" s="836"/>
      <c r="DF124" s="837"/>
      <c r="DG124" s="763">
        <v>2271</v>
      </c>
      <c r="DH124" s="764"/>
      <c r="DI124" s="764"/>
      <c r="DJ124" s="764"/>
      <c r="DK124" s="765"/>
      <c r="DL124" s="766" t="s">
        <v>479</v>
      </c>
      <c r="DM124" s="764"/>
      <c r="DN124" s="764"/>
      <c r="DO124" s="764"/>
      <c r="DP124" s="765"/>
      <c r="DQ124" s="766" t="s">
        <v>490</v>
      </c>
      <c r="DR124" s="764"/>
      <c r="DS124" s="764"/>
      <c r="DT124" s="764"/>
      <c r="DU124" s="765"/>
      <c r="DV124" s="848" t="s">
        <v>490</v>
      </c>
      <c r="DW124" s="849"/>
      <c r="DX124" s="849"/>
      <c r="DY124" s="849"/>
      <c r="DZ124" s="850"/>
    </row>
    <row r="125" spans="1:130" s="230" customFormat="1" ht="26.25" customHeight="1" x14ac:dyDescent="0.15">
      <c r="A125" s="820"/>
      <c r="B125" s="821"/>
      <c r="C125" s="815" t="s">
        <v>469</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v>48687</v>
      </c>
      <c r="AB125" s="780"/>
      <c r="AC125" s="780"/>
      <c r="AD125" s="780"/>
      <c r="AE125" s="781"/>
      <c r="AF125" s="782">
        <v>48687</v>
      </c>
      <c r="AG125" s="780"/>
      <c r="AH125" s="780"/>
      <c r="AI125" s="780"/>
      <c r="AJ125" s="781"/>
      <c r="AK125" s="782" t="s">
        <v>396</v>
      </c>
      <c r="AL125" s="780"/>
      <c r="AM125" s="780"/>
      <c r="AN125" s="780"/>
      <c r="AO125" s="781"/>
      <c r="AP125" s="824" t="s">
        <v>396</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491</v>
      </c>
      <c r="CL125" s="852"/>
      <c r="CM125" s="852"/>
      <c r="CN125" s="852"/>
      <c r="CO125" s="853"/>
      <c r="CP125" s="860" t="s">
        <v>492</v>
      </c>
      <c r="CQ125" s="808"/>
      <c r="CR125" s="808"/>
      <c r="CS125" s="808"/>
      <c r="CT125" s="808"/>
      <c r="CU125" s="808"/>
      <c r="CV125" s="808"/>
      <c r="CW125" s="808"/>
      <c r="CX125" s="808"/>
      <c r="CY125" s="808"/>
      <c r="CZ125" s="808"/>
      <c r="DA125" s="808"/>
      <c r="DB125" s="808"/>
      <c r="DC125" s="808"/>
      <c r="DD125" s="808"/>
      <c r="DE125" s="808"/>
      <c r="DF125" s="809"/>
      <c r="DG125" s="861" t="s">
        <v>493</v>
      </c>
      <c r="DH125" s="842"/>
      <c r="DI125" s="842"/>
      <c r="DJ125" s="842"/>
      <c r="DK125" s="842"/>
      <c r="DL125" s="842" t="s">
        <v>444</v>
      </c>
      <c r="DM125" s="842"/>
      <c r="DN125" s="842"/>
      <c r="DO125" s="842"/>
      <c r="DP125" s="842"/>
      <c r="DQ125" s="842" t="s">
        <v>444</v>
      </c>
      <c r="DR125" s="842"/>
      <c r="DS125" s="842"/>
      <c r="DT125" s="842"/>
      <c r="DU125" s="842"/>
      <c r="DV125" s="843" t="s">
        <v>396</v>
      </c>
      <c r="DW125" s="843"/>
      <c r="DX125" s="843"/>
      <c r="DY125" s="843"/>
      <c r="DZ125" s="844"/>
    </row>
    <row r="126" spans="1:130" s="230" customFormat="1" ht="26.25" customHeight="1" thickBot="1" x14ac:dyDescent="0.2">
      <c r="A126" s="820"/>
      <c r="B126" s="821"/>
      <c r="C126" s="815" t="s">
        <v>471</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v>117737</v>
      </c>
      <c r="AB126" s="780"/>
      <c r="AC126" s="780"/>
      <c r="AD126" s="780"/>
      <c r="AE126" s="781"/>
      <c r="AF126" s="782">
        <v>115785</v>
      </c>
      <c r="AG126" s="780"/>
      <c r="AH126" s="780"/>
      <c r="AI126" s="780"/>
      <c r="AJ126" s="781"/>
      <c r="AK126" s="782">
        <v>115815</v>
      </c>
      <c r="AL126" s="780"/>
      <c r="AM126" s="780"/>
      <c r="AN126" s="780"/>
      <c r="AO126" s="781"/>
      <c r="AP126" s="824">
        <v>0.1</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494</v>
      </c>
      <c r="CQ126" s="752"/>
      <c r="CR126" s="752"/>
      <c r="CS126" s="752"/>
      <c r="CT126" s="752"/>
      <c r="CU126" s="752"/>
      <c r="CV126" s="752"/>
      <c r="CW126" s="752"/>
      <c r="CX126" s="752"/>
      <c r="CY126" s="752"/>
      <c r="CZ126" s="752"/>
      <c r="DA126" s="752"/>
      <c r="DB126" s="752"/>
      <c r="DC126" s="752"/>
      <c r="DD126" s="752"/>
      <c r="DE126" s="752"/>
      <c r="DF126" s="753"/>
      <c r="DG126" s="816" t="s">
        <v>444</v>
      </c>
      <c r="DH126" s="817"/>
      <c r="DI126" s="817"/>
      <c r="DJ126" s="817"/>
      <c r="DK126" s="817"/>
      <c r="DL126" s="817" t="s">
        <v>396</v>
      </c>
      <c r="DM126" s="817"/>
      <c r="DN126" s="817"/>
      <c r="DO126" s="817"/>
      <c r="DP126" s="817"/>
      <c r="DQ126" s="817" t="s">
        <v>493</v>
      </c>
      <c r="DR126" s="817"/>
      <c r="DS126" s="817"/>
      <c r="DT126" s="817"/>
      <c r="DU126" s="817"/>
      <c r="DV126" s="794" t="s">
        <v>495</v>
      </c>
      <c r="DW126" s="794"/>
      <c r="DX126" s="794"/>
      <c r="DY126" s="794"/>
      <c r="DZ126" s="795"/>
    </row>
    <row r="127" spans="1:130" s="230" customFormat="1" ht="26.25" customHeight="1" x14ac:dyDescent="0.15">
      <c r="A127" s="822"/>
      <c r="B127" s="823"/>
      <c r="C127" s="838" t="s">
        <v>496</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444</v>
      </c>
      <c r="AB127" s="780"/>
      <c r="AC127" s="780"/>
      <c r="AD127" s="780"/>
      <c r="AE127" s="781"/>
      <c r="AF127" s="782" t="s">
        <v>396</v>
      </c>
      <c r="AG127" s="780"/>
      <c r="AH127" s="780"/>
      <c r="AI127" s="780"/>
      <c r="AJ127" s="781"/>
      <c r="AK127" s="782" t="s">
        <v>444</v>
      </c>
      <c r="AL127" s="780"/>
      <c r="AM127" s="780"/>
      <c r="AN127" s="780"/>
      <c r="AO127" s="781"/>
      <c r="AP127" s="824" t="s">
        <v>466</v>
      </c>
      <c r="AQ127" s="825"/>
      <c r="AR127" s="825"/>
      <c r="AS127" s="825"/>
      <c r="AT127" s="826"/>
      <c r="AU127" s="232"/>
      <c r="AV127" s="232"/>
      <c r="AW127" s="232"/>
      <c r="AX127" s="841" t="s">
        <v>497</v>
      </c>
      <c r="AY127" s="812"/>
      <c r="AZ127" s="812"/>
      <c r="BA127" s="812"/>
      <c r="BB127" s="812"/>
      <c r="BC127" s="812"/>
      <c r="BD127" s="812"/>
      <c r="BE127" s="813"/>
      <c r="BF127" s="811" t="s">
        <v>498</v>
      </c>
      <c r="BG127" s="812"/>
      <c r="BH127" s="812"/>
      <c r="BI127" s="812"/>
      <c r="BJ127" s="812"/>
      <c r="BK127" s="812"/>
      <c r="BL127" s="813"/>
      <c r="BM127" s="811" t="s">
        <v>499</v>
      </c>
      <c r="BN127" s="812"/>
      <c r="BO127" s="812"/>
      <c r="BP127" s="812"/>
      <c r="BQ127" s="812"/>
      <c r="BR127" s="812"/>
      <c r="BS127" s="813"/>
      <c r="BT127" s="811" t="s">
        <v>500</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501</v>
      </c>
      <c r="CQ127" s="752"/>
      <c r="CR127" s="752"/>
      <c r="CS127" s="752"/>
      <c r="CT127" s="752"/>
      <c r="CU127" s="752"/>
      <c r="CV127" s="752"/>
      <c r="CW127" s="752"/>
      <c r="CX127" s="752"/>
      <c r="CY127" s="752"/>
      <c r="CZ127" s="752"/>
      <c r="DA127" s="752"/>
      <c r="DB127" s="752"/>
      <c r="DC127" s="752"/>
      <c r="DD127" s="752"/>
      <c r="DE127" s="752"/>
      <c r="DF127" s="753"/>
      <c r="DG127" s="816" t="s">
        <v>396</v>
      </c>
      <c r="DH127" s="817"/>
      <c r="DI127" s="817"/>
      <c r="DJ127" s="817"/>
      <c r="DK127" s="817"/>
      <c r="DL127" s="817" t="s">
        <v>444</v>
      </c>
      <c r="DM127" s="817"/>
      <c r="DN127" s="817"/>
      <c r="DO127" s="817"/>
      <c r="DP127" s="817"/>
      <c r="DQ127" s="817" t="s">
        <v>396</v>
      </c>
      <c r="DR127" s="817"/>
      <c r="DS127" s="817"/>
      <c r="DT127" s="817"/>
      <c r="DU127" s="817"/>
      <c r="DV127" s="794" t="s">
        <v>495</v>
      </c>
      <c r="DW127" s="794"/>
      <c r="DX127" s="794"/>
      <c r="DY127" s="794"/>
      <c r="DZ127" s="795"/>
    </row>
    <row r="128" spans="1:130" s="230" customFormat="1" ht="26.25" customHeight="1" thickBot="1" x14ac:dyDescent="0.2">
      <c r="A128" s="796" t="s">
        <v>502</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503</v>
      </c>
      <c r="X128" s="798"/>
      <c r="Y128" s="798"/>
      <c r="Z128" s="799"/>
      <c r="AA128" s="800">
        <v>3022786</v>
      </c>
      <c r="AB128" s="801"/>
      <c r="AC128" s="801"/>
      <c r="AD128" s="801"/>
      <c r="AE128" s="802"/>
      <c r="AF128" s="803">
        <v>2833118</v>
      </c>
      <c r="AG128" s="801"/>
      <c r="AH128" s="801"/>
      <c r="AI128" s="801"/>
      <c r="AJ128" s="802"/>
      <c r="AK128" s="803">
        <v>3260968</v>
      </c>
      <c r="AL128" s="801"/>
      <c r="AM128" s="801"/>
      <c r="AN128" s="801"/>
      <c r="AO128" s="802"/>
      <c r="AP128" s="804"/>
      <c r="AQ128" s="805"/>
      <c r="AR128" s="805"/>
      <c r="AS128" s="805"/>
      <c r="AT128" s="806"/>
      <c r="AU128" s="232"/>
      <c r="AV128" s="232"/>
      <c r="AW128" s="232"/>
      <c r="AX128" s="807" t="s">
        <v>504</v>
      </c>
      <c r="AY128" s="808"/>
      <c r="AZ128" s="808"/>
      <c r="BA128" s="808"/>
      <c r="BB128" s="808"/>
      <c r="BC128" s="808"/>
      <c r="BD128" s="808"/>
      <c r="BE128" s="809"/>
      <c r="BF128" s="786" t="s">
        <v>444</v>
      </c>
      <c r="BG128" s="787"/>
      <c r="BH128" s="787"/>
      <c r="BI128" s="787"/>
      <c r="BJ128" s="787"/>
      <c r="BK128" s="787"/>
      <c r="BL128" s="810"/>
      <c r="BM128" s="786">
        <v>11.25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505</v>
      </c>
      <c r="CQ128" s="730"/>
      <c r="CR128" s="730"/>
      <c r="CS128" s="730"/>
      <c r="CT128" s="730"/>
      <c r="CU128" s="730"/>
      <c r="CV128" s="730"/>
      <c r="CW128" s="730"/>
      <c r="CX128" s="730"/>
      <c r="CY128" s="730"/>
      <c r="CZ128" s="730"/>
      <c r="DA128" s="730"/>
      <c r="DB128" s="730"/>
      <c r="DC128" s="730"/>
      <c r="DD128" s="730"/>
      <c r="DE128" s="730"/>
      <c r="DF128" s="731"/>
      <c r="DG128" s="790" t="s">
        <v>490</v>
      </c>
      <c r="DH128" s="791"/>
      <c r="DI128" s="791"/>
      <c r="DJ128" s="791"/>
      <c r="DK128" s="791"/>
      <c r="DL128" s="791" t="s">
        <v>495</v>
      </c>
      <c r="DM128" s="791"/>
      <c r="DN128" s="791"/>
      <c r="DO128" s="791"/>
      <c r="DP128" s="791"/>
      <c r="DQ128" s="791" t="s">
        <v>493</v>
      </c>
      <c r="DR128" s="791"/>
      <c r="DS128" s="791"/>
      <c r="DT128" s="791"/>
      <c r="DU128" s="791"/>
      <c r="DV128" s="792" t="s">
        <v>488</v>
      </c>
      <c r="DW128" s="792"/>
      <c r="DX128" s="792"/>
      <c r="DY128" s="792"/>
      <c r="DZ128" s="793"/>
    </row>
    <row r="129" spans="1:131" s="230" customFormat="1" ht="26.25" customHeight="1" x14ac:dyDescent="0.15">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506</v>
      </c>
      <c r="X129" s="777"/>
      <c r="Y129" s="777"/>
      <c r="Z129" s="778"/>
      <c r="AA129" s="779">
        <v>110243791</v>
      </c>
      <c r="AB129" s="780"/>
      <c r="AC129" s="780"/>
      <c r="AD129" s="780"/>
      <c r="AE129" s="781"/>
      <c r="AF129" s="782">
        <v>115235486</v>
      </c>
      <c r="AG129" s="780"/>
      <c r="AH129" s="780"/>
      <c r="AI129" s="780"/>
      <c r="AJ129" s="781"/>
      <c r="AK129" s="782">
        <v>113342333</v>
      </c>
      <c r="AL129" s="780"/>
      <c r="AM129" s="780"/>
      <c r="AN129" s="780"/>
      <c r="AO129" s="781"/>
      <c r="AP129" s="783"/>
      <c r="AQ129" s="784"/>
      <c r="AR129" s="784"/>
      <c r="AS129" s="784"/>
      <c r="AT129" s="785"/>
      <c r="AU129" s="233"/>
      <c r="AV129" s="233"/>
      <c r="AW129" s="233"/>
      <c r="AX129" s="751" t="s">
        <v>507</v>
      </c>
      <c r="AY129" s="752"/>
      <c r="AZ129" s="752"/>
      <c r="BA129" s="752"/>
      <c r="BB129" s="752"/>
      <c r="BC129" s="752"/>
      <c r="BD129" s="752"/>
      <c r="BE129" s="753"/>
      <c r="BF129" s="770" t="s">
        <v>480</v>
      </c>
      <c r="BG129" s="771"/>
      <c r="BH129" s="771"/>
      <c r="BI129" s="771"/>
      <c r="BJ129" s="771"/>
      <c r="BK129" s="771"/>
      <c r="BL129" s="772"/>
      <c r="BM129" s="770">
        <v>16.25</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508</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509</v>
      </c>
      <c r="X130" s="777"/>
      <c r="Y130" s="777"/>
      <c r="Z130" s="778"/>
      <c r="AA130" s="779">
        <v>11070404</v>
      </c>
      <c r="AB130" s="780"/>
      <c r="AC130" s="780"/>
      <c r="AD130" s="780"/>
      <c r="AE130" s="781"/>
      <c r="AF130" s="782">
        <v>10970439</v>
      </c>
      <c r="AG130" s="780"/>
      <c r="AH130" s="780"/>
      <c r="AI130" s="780"/>
      <c r="AJ130" s="781"/>
      <c r="AK130" s="782">
        <v>11004907</v>
      </c>
      <c r="AL130" s="780"/>
      <c r="AM130" s="780"/>
      <c r="AN130" s="780"/>
      <c r="AO130" s="781"/>
      <c r="AP130" s="783"/>
      <c r="AQ130" s="784"/>
      <c r="AR130" s="784"/>
      <c r="AS130" s="784"/>
      <c r="AT130" s="785"/>
      <c r="AU130" s="233"/>
      <c r="AV130" s="233"/>
      <c r="AW130" s="233"/>
      <c r="AX130" s="751" t="s">
        <v>510</v>
      </c>
      <c r="AY130" s="752"/>
      <c r="AZ130" s="752"/>
      <c r="BA130" s="752"/>
      <c r="BB130" s="752"/>
      <c r="BC130" s="752"/>
      <c r="BD130" s="752"/>
      <c r="BE130" s="753"/>
      <c r="BF130" s="754">
        <v>-0.4</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511</v>
      </c>
      <c r="X131" s="761"/>
      <c r="Y131" s="761"/>
      <c r="Z131" s="762"/>
      <c r="AA131" s="763">
        <v>99173387</v>
      </c>
      <c r="AB131" s="764"/>
      <c r="AC131" s="764"/>
      <c r="AD131" s="764"/>
      <c r="AE131" s="765"/>
      <c r="AF131" s="766">
        <v>104265047</v>
      </c>
      <c r="AG131" s="764"/>
      <c r="AH131" s="764"/>
      <c r="AI131" s="764"/>
      <c r="AJ131" s="765"/>
      <c r="AK131" s="766">
        <v>102337426</v>
      </c>
      <c r="AL131" s="764"/>
      <c r="AM131" s="764"/>
      <c r="AN131" s="764"/>
      <c r="AO131" s="765"/>
      <c r="AP131" s="767"/>
      <c r="AQ131" s="768"/>
      <c r="AR131" s="768"/>
      <c r="AS131" s="768"/>
      <c r="AT131" s="769"/>
      <c r="AU131" s="233"/>
      <c r="AV131" s="233"/>
      <c r="AW131" s="233"/>
      <c r="AX131" s="729" t="s">
        <v>512</v>
      </c>
      <c r="AY131" s="730"/>
      <c r="AZ131" s="730"/>
      <c r="BA131" s="730"/>
      <c r="BB131" s="730"/>
      <c r="BC131" s="730"/>
      <c r="BD131" s="730"/>
      <c r="BE131" s="731"/>
      <c r="BF131" s="732" t="s">
        <v>480</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513</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514</v>
      </c>
      <c r="W132" s="742"/>
      <c r="X132" s="742"/>
      <c r="Y132" s="742"/>
      <c r="Z132" s="743"/>
      <c r="AA132" s="744">
        <v>-1.0239248999999999</v>
      </c>
      <c r="AB132" s="745"/>
      <c r="AC132" s="745"/>
      <c r="AD132" s="745"/>
      <c r="AE132" s="746"/>
      <c r="AF132" s="747">
        <v>-8.1084699999999996E-2</v>
      </c>
      <c r="AG132" s="745"/>
      <c r="AH132" s="745"/>
      <c r="AI132" s="745"/>
      <c r="AJ132" s="746"/>
      <c r="AK132" s="747">
        <v>-0.25899713000000002</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515</v>
      </c>
      <c r="W133" s="721"/>
      <c r="X133" s="721"/>
      <c r="Y133" s="721"/>
      <c r="Z133" s="722"/>
      <c r="AA133" s="723">
        <v>-0.9</v>
      </c>
      <c r="AB133" s="724"/>
      <c r="AC133" s="724"/>
      <c r="AD133" s="724"/>
      <c r="AE133" s="725"/>
      <c r="AF133" s="723">
        <v>-0.6</v>
      </c>
      <c r="AG133" s="724"/>
      <c r="AH133" s="724"/>
      <c r="AI133" s="724"/>
      <c r="AJ133" s="725"/>
      <c r="AK133" s="723">
        <v>-0.4</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hfkdDand/R+RdjFLwu+vkdJvaHzuLAFekOFGzv3HobI4ZpV8CJXYLOtPag9ukxmdva8zRyQ+4+pfCK7FL808TA==" saltValue="tZwyLsBu3nZkCg1lHRbGi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516</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GqBPDHmQvaaWumRfOOnAKo+x0byPESb/PjgmVkCcjrv53YTnJRAzin6yBTXv6dd40tTsVLmX2f9atFr5lwLeBQ==" saltValue="IgfX6VAnPQQ+025qEuEiE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I60VSNJB+4xoE/Q14BqTgIuBCAZWxBikruFEY4TE+ZCZz1H+x5o6S9GYbdxA3I9YeHuqokLgUdKR3kN7g+g4ww==" saltValue="T+Nc5JAxGJHsIyY4HqmCR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0" zoomScaleSheetLayoutView="70"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517</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518</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519</v>
      </c>
      <c r="AP7" s="272"/>
      <c r="AQ7" s="273" t="s">
        <v>520</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521</v>
      </c>
      <c r="AQ8" s="279" t="s">
        <v>522</v>
      </c>
      <c r="AR8" s="280" t="s">
        <v>523</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524</v>
      </c>
      <c r="AL9" s="1131"/>
      <c r="AM9" s="1131"/>
      <c r="AN9" s="1132"/>
      <c r="AO9" s="281">
        <v>28107532</v>
      </c>
      <c r="AP9" s="281">
        <v>50001</v>
      </c>
      <c r="AQ9" s="282">
        <v>63571</v>
      </c>
      <c r="AR9" s="283">
        <v>-21.3</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525</v>
      </c>
      <c r="AL10" s="1131"/>
      <c r="AM10" s="1131"/>
      <c r="AN10" s="1132"/>
      <c r="AO10" s="284">
        <v>122341</v>
      </c>
      <c r="AP10" s="284">
        <v>218</v>
      </c>
      <c r="AQ10" s="285">
        <v>1690</v>
      </c>
      <c r="AR10" s="286">
        <v>-87.1</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526</v>
      </c>
      <c r="AL11" s="1131"/>
      <c r="AM11" s="1131"/>
      <c r="AN11" s="1132"/>
      <c r="AO11" s="284">
        <v>67436</v>
      </c>
      <c r="AP11" s="284">
        <v>120</v>
      </c>
      <c r="AQ11" s="285">
        <v>679</v>
      </c>
      <c r="AR11" s="286">
        <v>-82.3</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527</v>
      </c>
      <c r="AL12" s="1131"/>
      <c r="AM12" s="1131"/>
      <c r="AN12" s="1132"/>
      <c r="AO12" s="284" t="s">
        <v>528</v>
      </c>
      <c r="AP12" s="284" t="s">
        <v>528</v>
      </c>
      <c r="AQ12" s="285">
        <v>23</v>
      </c>
      <c r="AR12" s="286" t="s">
        <v>528</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529</v>
      </c>
      <c r="AL13" s="1131"/>
      <c r="AM13" s="1131"/>
      <c r="AN13" s="1132"/>
      <c r="AO13" s="284">
        <v>1473727</v>
      </c>
      <c r="AP13" s="284">
        <v>2622</v>
      </c>
      <c r="AQ13" s="285">
        <v>1992</v>
      </c>
      <c r="AR13" s="286">
        <v>31.6</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530</v>
      </c>
      <c r="AL14" s="1131"/>
      <c r="AM14" s="1131"/>
      <c r="AN14" s="1132"/>
      <c r="AO14" s="284">
        <v>756085</v>
      </c>
      <c r="AP14" s="284">
        <v>1345</v>
      </c>
      <c r="AQ14" s="285">
        <v>1254</v>
      </c>
      <c r="AR14" s="286">
        <v>7.3</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531</v>
      </c>
      <c r="AL15" s="1134"/>
      <c r="AM15" s="1134"/>
      <c r="AN15" s="1135"/>
      <c r="AO15" s="284">
        <v>-1671332</v>
      </c>
      <c r="AP15" s="284">
        <v>-2973</v>
      </c>
      <c r="AQ15" s="285">
        <v>-3845</v>
      </c>
      <c r="AR15" s="286">
        <v>-22.7</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188</v>
      </c>
      <c r="AL16" s="1134"/>
      <c r="AM16" s="1134"/>
      <c r="AN16" s="1135"/>
      <c r="AO16" s="284">
        <v>28855789</v>
      </c>
      <c r="AP16" s="284">
        <v>51332</v>
      </c>
      <c r="AQ16" s="285">
        <v>65365</v>
      </c>
      <c r="AR16" s="286">
        <v>-21.5</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532</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533</v>
      </c>
      <c r="AP20" s="293" t="s">
        <v>534</v>
      </c>
      <c r="AQ20" s="294" t="s">
        <v>535</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536</v>
      </c>
      <c r="AL21" s="1137"/>
      <c r="AM21" s="1137"/>
      <c r="AN21" s="1138"/>
      <c r="AO21" s="297">
        <v>4.8600000000000003</v>
      </c>
      <c r="AP21" s="298">
        <v>6.46</v>
      </c>
      <c r="AQ21" s="299">
        <v>-1.6</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537</v>
      </c>
      <c r="AL22" s="1137"/>
      <c r="AM22" s="1137"/>
      <c r="AN22" s="1138"/>
      <c r="AO22" s="302">
        <v>97.5</v>
      </c>
      <c r="AP22" s="303">
        <v>99.4</v>
      </c>
      <c r="AQ22" s="304">
        <v>-1.9</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9" t="s">
        <v>538</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x14ac:dyDescent="0.15">
      <c r="A27" s="309"/>
      <c r="AO27" s="262"/>
      <c r="AP27" s="262"/>
      <c r="AQ27" s="262"/>
      <c r="AR27" s="262"/>
      <c r="AS27" s="262"/>
      <c r="AT27" s="262"/>
    </row>
    <row r="28" spans="1:46" ht="17.25" x14ac:dyDescent="0.15">
      <c r="A28" s="263" t="s">
        <v>539</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540</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519</v>
      </c>
      <c r="AP30" s="272"/>
      <c r="AQ30" s="273" t="s">
        <v>520</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521</v>
      </c>
      <c r="AQ31" s="279" t="s">
        <v>522</v>
      </c>
      <c r="AR31" s="280" t="s">
        <v>523</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541</v>
      </c>
      <c r="AL32" s="1121"/>
      <c r="AM32" s="1121"/>
      <c r="AN32" s="1122"/>
      <c r="AO32" s="312">
        <v>12600434</v>
      </c>
      <c r="AP32" s="312">
        <v>22415</v>
      </c>
      <c r="AQ32" s="313">
        <v>37452</v>
      </c>
      <c r="AR32" s="314">
        <v>-40.200000000000003</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542</v>
      </c>
      <c r="AL33" s="1121"/>
      <c r="AM33" s="1121"/>
      <c r="AN33" s="1122"/>
      <c r="AO33" s="312" t="s">
        <v>528</v>
      </c>
      <c r="AP33" s="312" t="s">
        <v>528</v>
      </c>
      <c r="AQ33" s="313" t="s">
        <v>528</v>
      </c>
      <c r="AR33" s="314" t="s">
        <v>528</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543</v>
      </c>
      <c r="AL34" s="1121"/>
      <c r="AM34" s="1121"/>
      <c r="AN34" s="1122"/>
      <c r="AO34" s="312" t="s">
        <v>528</v>
      </c>
      <c r="AP34" s="312" t="s">
        <v>528</v>
      </c>
      <c r="AQ34" s="313">
        <v>45</v>
      </c>
      <c r="AR34" s="314" t="s">
        <v>528</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544</v>
      </c>
      <c r="AL35" s="1121"/>
      <c r="AM35" s="1121"/>
      <c r="AN35" s="1122"/>
      <c r="AO35" s="312">
        <v>646425</v>
      </c>
      <c r="AP35" s="312">
        <v>1150</v>
      </c>
      <c r="AQ35" s="313">
        <v>8356</v>
      </c>
      <c r="AR35" s="314">
        <v>-86.2</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545</v>
      </c>
      <c r="AL36" s="1121"/>
      <c r="AM36" s="1121"/>
      <c r="AN36" s="1122"/>
      <c r="AO36" s="312">
        <v>4237</v>
      </c>
      <c r="AP36" s="312">
        <v>8</v>
      </c>
      <c r="AQ36" s="313">
        <v>443</v>
      </c>
      <c r="AR36" s="314">
        <v>-98.2</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546</v>
      </c>
      <c r="AL37" s="1121"/>
      <c r="AM37" s="1121"/>
      <c r="AN37" s="1122"/>
      <c r="AO37" s="312">
        <v>749728</v>
      </c>
      <c r="AP37" s="312">
        <v>1334</v>
      </c>
      <c r="AQ37" s="313">
        <v>649</v>
      </c>
      <c r="AR37" s="314">
        <v>105.5</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547</v>
      </c>
      <c r="AL38" s="1124"/>
      <c r="AM38" s="1124"/>
      <c r="AN38" s="1125"/>
      <c r="AO38" s="315" t="s">
        <v>528</v>
      </c>
      <c r="AP38" s="315" t="s">
        <v>528</v>
      </c>
      <c r="AQ38" s="316">
        <v>1</v>
      </c>
      <c r="AR38" s="304" t="s">
        <v>528</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548</v>
      </c>
      <c r="AL39" s="1124"/>
      <c r="AM39" s="1124"/>
      <c r="AN39" s="1125"/>
      <c r="AO39" s="312">
        <v>-3260968</v>
      </c>
      <c r="AP39" s="312">
        <v>-5801</v>
      </c>
      <c r="AQ39" s="313">
        <v>-7867</v>
      </c>
      <c r="AR39" s="314">
        <v>-26.3</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549</v>
      </c>
      <c r="AL40" s="1121"/>
      <c r="AM40" s="1121"/>
      <c r="AN40" s="1122"/>
      <c r="AO40" s="312">
        <v>-11004907</v>
      </c>
      <c r="AP40" s="312">
        <v>-19577</v>
      </c>
      <c r="AQ40" s="313">
        <v>-28343</v>
      </c>
      <c r="AR40" s="314">
        <v>-30.9</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300</v>
      </c>
      <c r="AL41" s="1127"/>
      <c r="AM41" s="1127"/>
      <c r="AN41" s="1128"/>
      <c r="AO41" s="312">
        <v>-265051</v>
      </c>
      <c r="AP41" s="312">
        <v>-471</v>
      </c>
      <c r="AQ41" s="313">
        <v>10736</v>
      </c>
      <c r="AR41" s="314">
        <v>-104.4</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550</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551</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552</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519</v>
      </c>
      <c r="AN49" s="1115" t="s">
        <v>553</v>
      </c>
      <c r="AO49" s="1116"/>
      <c r="AP49" s="1116"/>
      <c r="AQ49" s="1116"/>
      <c r="AR49" s="1117"/>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554</v>
      </c>
      <c r="AO50" s="329" t="s">
        <v>555</v>
      </c>
      <c r="AP50" s="330" t="s">
        <v>556</v>
      </c>
      <c r="AQ50" s="331" t="s">
        <v>557</v>
      </c>
      <c r="AR50" s="332" t="s">
        <v>558</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559</v>
      </c>
      <c r="AL51" s="325"/>
      <c r="AM51" s="333">
        <v>19915838</v>
      </c>
      <c r="AN51" s="334">
        <v>35408</v>
      </c>
      <c r="AO51" s="335">
        <v>30.1</v>
      </c>
      <c r="AP51" s="336">
        <v>46457</v>
      </c>
      <c r="AQ51" s="337">
        <v>-3.4</v>
      </c>
      <c r="AR51" s="338">
        <v>33.5</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560</v>
      </c>
      <c r="AM52" s="341">
        <v>13182897</v>
      </c>
      <c r="AN52" s="342">
        <v>23438</v>
      </c>
      <c r="AO52" s="343">
        <v>18.100000000000001</v>
      </c>
      <c r="AP52" s="344">
        <v>24020</v>
      </c>
      <c r="AQ52" s="345">
        <v>-4.5999999999999996</v>
      </c>
      <c r="AR52" s="346">
        <v>22.7</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561</v>
      </c>
      <c r="AL53" s="325"/>
      <c r="AM53" s="333">
        <v>24532708</v>
      </c>
      <c r="AN53" s="334">
        <v>43615</v>
      </c>
      <c r="AO53" s="335">
        <v>23.2</v>
      </c>
      <c r="AP53" s="336">
        <v>51849</v>
      </c>
      <c r="AQ53" s="337">
        <v>11.6</v>
      </c>
      <c r="AR53" s="338">
        <v>11.6</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560</v>
      </c>
      <c r="AM54" s="341">
        <v>17550002</v>
      </c>
      <c r="AN54" s="342">
        <v>31201</v>
      </c>
      <c r="AO54" s="343">
        <v>33.1</v>
      </c>
      <c r="AP54" s="344">
        <v>26326</v>
      </c>
      <c r="AQ54" s="345">
        <v>9.6</v>
      </c>
      <c r="AR54" s="346">
        <v>23.5</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562</v>
      </c>
      <c r="AL55" s="325"/>
      <c r="AM55" s="333">
        <v>19221685</v>
      </c>
      <c r="AN55" s="334">
        <v>34213</v>
      </c>
      <c r="AO55" s="335">
        <v>-21.6</v>
      </c>
      <c r="AP55" s="336">
        <v>52191</v>
      </c>
      <c r="AQ55" s="337">
        <v>0.7</v>
      </c>
      <c r="AR55" s="338">
        <v>-22.3</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560</v>
      </c>
      <c r="AM56" s="341">
        <v>12001240</v>
      </c>
      <c r="AN56" s="342">
        <v>21361</v>
      </c>
      <c r="AO56" s="343">
        <v>-31.5</v>
      </c>
      <c r="AP56" s="344">
        <v>26807</v>
      </c>
      <c r="AQ56" s="345">
        <v>1.8</v>
      </c>
      <c r="AR56" s="346">
        <v>-33.299999999999997</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563</v>
      </c>
      <c r="AL57" s="325"/>
      <c r="AM57" s="333">
        <v>31611375</v>
      </c>
      <c r="AN57" s="334">
        <v>56272</v>
      </c>
      <c r="AO57" s="335">
        <v>64.5</v>
      </c>
      <c r="AP57" s="336">
        <v>48105</v>
      </c>
      <c r="AQ57" s="337">
        <v>-7.8</v>
      </c>
      <c r="AR57" s="338">
        <v>72.3</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560</v>
      </c>
      <c r="AM58" s="341">
        <v>13989609</v>
      </c>
      <c r="AN58" s="342">
        <v>24903</v>
      </c>
      <c r="AO58" s="343">
        <v>16.600000000000001</v>
      </c>
      <c r="AP58" s="344">
        <v>24072</v>
      </c>
      <c r="AQ58" s="345">
        <v>-10.199999999999999</v>
      </c>
      <c r="AR58" s="346">
        <v>26.8</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564</v>
      </c>
      <c r="AL59" s="325"/>
      <c r="AM59" s="333">
        <v>18480860</v>
      </c>
      <c r="AN59" s="334">
        <v>32876</v>
      </c>
      <c r="AO59" s="335">
        <v>-41.6</v>
      </c>
      <c r="AP59" s="336">
        <v>47446</v>
      </c>
      <c r="AQ59" s="337">
        <v>-1.4</v>
      </c>
      <c r="AR59" s="338">
        <v>-40.200000000000003</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560</v>
      </c>
      <c r="AM60" s="341">
        <v>12083329</v>
      </c>
      <c r="AN60" s="342">
        <v>21495</v>
      </c>
      <c r="AO60" s="343">
        <v>-13.7</v>
      </c>
      <c r="AP60" s="344">
        <v>24371</v>
      </c>
      <c r="AQ60" s="345">
        <v>1.2</v>
      </c>
      <c r="AR60" s="346">
        <v>-14.9</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565</v>
      </c>
      <c r="AL61" s="347"/>
      <c r="AM61" s="348">
        <v>22752493</v>
      </c>
      <c r="AN61" s="349">
        <v>40477</v>
      </c>
      <c r="AO61" s="350">
        <v>10.9</v>
      </c>
      <c r="AP61" s="351">
        <v>49210</v>
      </c>
      <c r="AQ61" s="352">
        <v>-0.1</v>
      </c>
      <c r="AR61" s="338">
        <v>11</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560</v>
      </c>
      <c r="AM62" s="341">
        <v>13761415</v>
      </c>
      <c r="AN62" s="342">
        <v>24480</v>
      </c>
      <c r="AO62" s="343">
        <v>4.5</v>
      </c>
      <c r="AP62" s="344">
        <v>25119</v>
      </c>
      <c r="AQ62" s="345">
        <v>-0.4</v>
      </c>
      <c r="AR62" s="346">
        <v>4.9000000000000004</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AEaieonfk9QfhPHqwLPZOGc46M1lex8EsaP/5aXPlkzDnP72L7l3363QBxwJURSSBkZ6ooflNMzMoFrNKLSSFw==" saltValue="Jbp6KiV75zJDt0IQ+zvDB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567</v>
      </c>
    </row>
    <row r="120" spans="125:125" ht="13.5" hidden="1" customHeight="1" x14ac:dyDescent="0.15"/>
    <row r="121" spans="125:125" ht="13.5" hidden="1" customHeight="1" x14ac:dyDescent="0.15">
      <c r="DU121" s="259"/>
    </row>
  </sheetData>
  <sheetProtection algorithmName="SHA-512" hashValue="bIj1qYWnEyHAiSM9MTN+QOyIcFeIX+Ib8RgwRgBno8jIqK0ty9NdwTHHDd6cb9o22devzJrM8c1iJvFAeB7voQ==" saltValue="uibCYKl3eURxOEEif3YsM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568</v>
      </c>
    </row>
  </sheetData>
  <sheetProtection algorithmName="SHA-512" hashValue="dnOzkwlxFc2Ze5kcDR+AIXhxKBDm80NkMAEBZspUvH1t+rlzwGeziO7BmfADF7ZuE+2hmyNpYvJ8n1W+SRnWEg==" saltValue="zdTqx8i9dNe/4kKFNFQqB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569</v>
      </c>
      <c r="G46" s="8" t="s">
        <v>570</v>
      </c>
      <c r="H46" s="8" t="s">
        <v>571</v>
      </c>
      <c r="I46" s="8" t="s">
        <v>572</v>
      </c>
      <c r="J46" s="9" t="s">
        <v>573</v>
      </c>
    </row>
    <row r="47" spans="2:10" ht="57.75" customHeight="1" x14ac:dyDescent="0.15">
      <c r="B47" s="10"/>
      <c r="C47" s="1139" t="s">
        <v>3</v>
      </c>
      <c r="D47" s="1139"/>
      <c r="E47" s="1140"/>
      <c r="F47" s="11">
        <v>9.66</v>
      </c>
      <c r="G47" s="12">
        <v>9.84</v>
      </c>
      <c r="H47" s="12">
        <v>9.9</v>
      </c>
      <c r="I47" s="12">
        <v>12.9</v>
      </c>
      <c r="J47" s="13">
        <v>17.41</v>
      </c>
    </row>
    <row r="48" spans="2:10" ht="57.75" customHeight="1" x14ac:dyDescent="0.15">
      <c r="B48" s="14"/>
      <c r="C48" s="1141" t="s">
        <v>4</v>
      </c>
      <c r="D48" s="1141"/>
      <c r="E48" s="1142"/>
      <c r="F48" s="15">
        <v>3.46</v>
      </c>
      <c r="G48" s="16">
        <v>1.49</v>
      </c>
      <c r="H48" s="16">
        <v>5.58</v>
      </c>
      <c r="I48" s="16">
        <v>6.52</v>
      </c>
      <c r="J48" s="17">
        <v>5.31</v>
      </c>
    </row>
    <row r="49" spans="2:10" ht="57.75" customHeight="1" thickBot="1" x14ac:dyDescent="0.2">
      <c r="B49" s="18"/>
      <c r="C49" s="1143" t="s">
        <v>5</v>
      </c>
      <c r="D49" s="1143"/>
      <c r="E49" s="1144"/>
      <c r="F49" s="19">
        <v>1.04</v>
      </c>
      <c r="G49" s="20" t="s">
        <v>574</v>
      </c>
      <c r="H49" s="20">
        <v>4.34</v>
      </c>
      <c r="I49" s="20">
        <v>4.62</v>
      </c>
      <c r="J49" s="21">
        <v>2.97</v>
      </c>
    </row>
    <row r="50" spans="2:10" x14ac:dyDescent="0.15"/>
  </sheetData>
  <sheetProtection algorithmName="SHA-512" hashValue="N4SpvWBrr5gk1JUNJ06i1w6O6B4v+PU1x/SvFKyJSh7JO8yEE6bf/94W3R6tM6QHws1BvaIexRbAOyKRxT9Ekg==" saltValue="0FQMfruYcdHJfOl0mblDJ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福浦　悠貴</cp:lastModifiedBy>
  <cp:lastPrinted>2024-03-12T23:39:10Z</cp:lastPrinted>
  <dcterms:created xsi:type="dcterms:W3CDTF">2024-02-05T00:53:17Z</dcterms:created>
  <dcterms:modified xsi:type="dcterms:W3CDTF">2024-03-27T01:57:31Z</dcterms:modified>
  <cp:category/>
</cp:coreProperties>
</file>