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440600 障害者福祉課\■4年度\06手帳担当\★★★15条指定医申請フォーマット（動作チェック用）\"/>
    </mc:Choice>
  </mc:AlternateContent>
  <workbookProtection workbookAlgorithmName="SHA-512" workbookHashValue="8gQ/IUyFs26V3qMeUzAmigiPm3TxnVc+bch0PDpIFBKTvQ9WF2858ORh/Rl9gitRVmSoi4D9fqDeHcsU7KnbSA==" workbookSaltValue="wqAOndMWaOXh8B4QWOSJAw==" workbookSpinCount="100000" lockStructure="1"/>
  <bookViews>
    <workbookView xWindow="0" yWindow="0" windowWidth="18225" windowHeight="7590" tabRatio="925"/>
  </bookViews>
  <sheets>
    <sheet name="申請方法" sheetId="5" r:id="rId1"/>
    <sheet name="入力シート１(基本情報)" sheetId="3" r:id="rId2"/>
    <sheet name="入力シート２(経歴書)" sheetId="4" r:id="rId3"/>
    <sheet name="入力シート3(職員が入力)" sheetId="11" state="hidden" r:id="rId4"/>
    <sheet name="医師免許の写し" sheetId="6" r:id="rId5"/>
    <sheet name="指定申請書" sheetId="1" r:id="rId6"/>
    <sheet name="経歴書" sheetId="2" r:id="rId7"/>
    <sheet name="経歴書 (経歴多い場合)" sheetId="9" r:id="rId8"/>
    <sheet name="社福経歴書" sheetId="7" state="hidden" r:id="rId9"/>
    <sheet name="経歴計算" sheetId="8" state="hidden" r:id="rId10"/>
    <sheet name="結果決裁" sheetId="15" state="hidden" r:id="rId11"/>
    <sheet name="指定書 " sheetId="10" state="hidden" r:id="rId12"/>
    <sheet name="鏡文(事務員宛)" sheetId="16" state="hidden" r:id="rId13"/>
    <sheet name="鏡文(本人宛)" sheetId="18" state="hidden" r:id="rId14"/>
    <sheet name="封筒(行端PC)" sheetId="14" state="hidden" r:id="rId15"/>
  </sheets>
  <definedNames>
    <definedName name="_xlnm._FilterDatabase" localSheetId="2" hidden="1">'入力シート２(経歴書)'!$B$2:$H$3</definedName>
    <definedName name="data_m_FixOut" localSheetId="12">#REF!</definedName>
    <definedName name="data_m_FixOut" localSheetId="13">#REF!</definedName>
    <definedName name="data_m_FixOut">#REF!</definedName>
    <definedName name="_xlnm.Print_Area" localSheetId="13">'鏡文(本人宛)'!$A$1:$Z$33</definedName>
    <definedName name="_xlnm.Print_Area" localSheetId="6">経歴書!$B$1:$S$72</definedName>
    <definedName name="_xlnm.Print_Area" localSheetId="7">'経歴書 (経歴多い場合)'!$B$1:$S$91</definedName>
    <definedName name="_xlnm.Print_Area" localSheetId="10">結果決裁!$A$1:$I$8</definedName>
    <definedName name="_xlnm.Print_Area" localSheetId="8">社福経歴書!$A$2:$R$43</definedName>
    <definedName name="_xlnm.Print_Area" localSheetId="14">'封筒(行端PC)'!$A$1:$BE$70</definedName>
    <definedName name="コピー" localSheetId="12">#REF!</definedName>
    <definedName name="コピー" localSheetId="13">#REF!</definedName>
    <definedName name="コピー">#REF!</definedName>
    <definedName name="自主防" localSheetId="12">#REF!</definedName>
    <definedName name="自主防" localSheetId="13">#REF!</definedName>
    <definedName name="自主防">#REF!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2" l="1"/>
  <c r="P34" i="2"/>
  <c r="P32" i="2"/>
  <c r="P30" i="2"/>
  <c r="P28" i="2"/>
  <c r="P26" i="2"/>
  <c r="P24" i="2"/>
  <c r="P22" i="2"/>
  <c r="P25" i="9"/>
  <c r="P27" i="9"/>
  <c r="D12" i="9" l="1"/>
  <c r="D12" i="2"/>
  <c r="D9" i="2" l="1"/>
  <c r="D9" i="9"/>
  <c r="I43" i="7" l="1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6" i="15" l="1"/>
  <c r="E6" i="15"/>
  <c r="M8" i="7"/>
  <c r="D6" i="15"/>
  <c r="C6" i="15"/>
  <c r="B6" i="15"/>
  <c r="M10" i="9" l="1"/>
  <c r="M10" i="2"/>
  <c r="F34" i="9" l="1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B21" i="18" l="1"/>
  <c r="B4" i="18"/>
  <c r="P1" i="18"/>
  <c r="P18" i="18" s="1"/>
  <c r="B10" i="16"/>
  <c r="B3" i="16"/>
  <c r="B4" i="16"/>
  <c r="H6" i="15"/>
  <c r="O13" i="7"/>
  <c r="G3" i="7"/>
  <c r="P21" i="2" l="1"/>
  <c r="P24" i="9"/>
  <c r="D13" i="2"/>
  <c r="B28" i="7" l="1"/>
  <c r="O12" i="7" l="1"/>
  <c r="R3" i="10" l="1"/>
  <c r="T1" i="1"/>
  <c r="L30" i="14" l="1"/>
  <c r="H24" i="14"/>
  <c r="H17" i="14"/>
  <c r="BK2" i="14"/>
  <c r="AZ5" i="14" l="1"/>
  <c r="AP5" i="14"/>
  <c r="BC5" i="14"/>
  <c r="AJ5" i="14"/>
  <c r="AW5" i="14"/>
  <c r="AM5" i="14"/>
  <c r="AT5" i="14"/>
  <c r="B8" i="7" l="1"/>
  <c r="B9" i="7"/>
  <c r="G2" i="3" l="1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J8" i="7" l="1"/>
  <c r="B34" i="8" l="1"/>
  <c r="D34" i="8" s="1"/>
  <c r="B33" i="8"/>
  <c r="D33" i="8" s="1"/>
  <c r="C34" i="8"/>
  <c r="C33" i="8"/>
  <c r="B32" i="8"/>
  <c r="B31" i="8"/>
  <c r="D31" i="8" s="1"/>
  <c r="B30" i="8"/>
  <c r="B29" i="8"/>
  <c r="D29" i="8" s="1"/>
  <c r="B28" i="8"/>
  <c r="B27" i="8"/>
  <c r="D27" i="8" s="1"/>
  <c r="B26" i="8"/>
  <c r="B25" i="8"/>
  <c r="D25" i="8" s="1"/>
  <c r="B24" i="8"/>
  <c r="D24" i="8" s="1"/>
  <c r="B23" i="8"/>
  <c r="D23" i="8" s="1"/>
  <c r="B22" i="8"/>
  <c r="D22" i="8" s="1"/>
  <c r="B21" i="8"/>
  <c r="D21" i="8" s="1"/>
  <c r="B20" i="8"/>
  <c r="D20" i="8" s="1"/>
  <c r="B19" i="8"/>
  <c r="D19" i="8" s="1"/>
  <c r="B18" i="8"/>
  <c r="D18" i="8" s="1"/>
  <c r="B17" i="8"/>
  <c r="D17" i="8" s="1"/>
  <c r="B16" i="8"/>
  <c r="D16" i="8" s="1"/>
  <c r="B15" i="8"/>
  <c r="D15" i="8" s="1"/>
  <c r="B14" i="8"/>
  <c r="D14" i="8" s="1"/>
  <c r="B13" i="8"/>
  <c r="D13" i="8" s="1"/>
  <c r="B12" i="8"/>
  <c r="D12" i="8" s="1"/>
  <c r="B11" i="8"/>
  <c r="D11" i="8" s="1"/>
  <c r="B10" i="8"/>
  <c r="D10" i="8" s="1"/>
  <c r="B9" i="8"/>
  <c r="D9" i="8" s="1"/>
  <c r="B8" i="8"/>
  <c r="D8" i="8" s="1"/>
  <c r="B7" i="8"/>
  <c r="D7" i="8" s="1"/>
  <c r="B6" i="8"/>
  <c r="D6" i="8" s="1"/>
  <c r="B5" i="8"/>
  <c r="D5" i="8" s="1"/>
  <c r="B4" i="8"/>
  <c r="D4" i="8" s="1"/>
  <c r="B3" i="8"/>
  <c r="D3" i="8" s="1"/>
  <c r="B38" i="10"/>
  <c r="B5" i="10"/>
  <c r="R2" i="10"/>
  <c r="B35" i="10"/>
  <c r="B34" i="10"/>
  <c r="B33" i="10"/>
  <c r="B32" i="10"/>
  <c r="B31" i="10"/>
  <c r="B30" i="10"/>
  <c r="B27" i="10"/>
  <c r="B26" i="10"/>
  <c r="B25" i="10"/>
  <c r="B24" i="10"/>
  <c r="B23" i="10"/>
  <c r="B22" i="10"/>
  <c r="B19" i="10"/>
  <c r="G25" i="8" l="1"/>
  <c r="D26" i="8"/>
  <c r="G27" i="8"/>
  <c r="D28" i="8"/>
  <c r="G29" i="8"/>
  <c r="D30" i="8"/>
  <c r="G31" i="8"/>
  <c r="D32" i="8"/>
  <c r="G33" i="8"/>
  <c r="F43" i="7"/>
  <c r="F33" i="8"/>
  <c r="M43" i="7" s="1"/>
  <c r="F42" i="7"/>
  <c r="B21" i="7" l="1"/>
  <c r="B20" i="7"/>
  <c r="B18" i="7"/>
  <c r="B16" i="7"/>
  <c r="B12" i="7"/>
  <c r="Q8" i="7"/>
  <c r="G8" i="7"/>
  <c r="D8" i="7"/>
  <c r="D1" i="7" s="1"/>
  <c r="P55" i="9"/>
  <c r="P53" i="9"/>
  <c r="P51" i="9"/>
  <c r="P49" i="9"/>
  <c r="P47" i="9"/>
  <c r="P45" i="9"/>
  <c r="P43" i="9"/>
  <c r="P41" i="9"/>
  <c r="P39" i="9"/>
  <c r="P38" i="9"/>
  <c r="P37" i="9"/>
  <c r="P36" i="9"/>
  <c r="P35" i="9"/>
  <c r="P34" i="9"/>
  <c r="P33" i="9"/>
  <c r="P32" i="9"/>
  <c r="P31" i="9"/>
  <c r="P30" i="9"/>
  <c r="P29" i="9"/>
  <c r="P28" i="9"/>
  <c r="P26" i="9"/>
  <c r="P54" i="9"/>
  <c r="K54" i="9"/>
  <c r="F54" i="9"/>
  <c r="P52" i="9"/>
  <c r="K52" i="9"/>
  <c r="F52" i="9"/>
  <c r="P50" i="9"/>
  <c r="K50" i="9"/>
  <c r="F50" i="9"/>
  <c r="P48" i="9"/>
  <c r="K48" i="9"/>
  <c r="F48" i="9"/>
  <c r="P46" i="9"/>
  <c r="K46" i="9"/>
  <c r="F46" i="9"/>
  <c r="P44" i="9"/>
  <c r="K44" i="9"/>
  <c r="F44" i="9"/>
  <c r="P42" i="9"/>
  <c r="K42" i="9"/>
  <c r="F42" i="9"/>
  <c r="F40" i="9"/>
  <c r="K40" i="9"/>
  <c r="P40" i="9"/>
  <c r="O3" i="2"/>
  <c r="N91" i="9"/>
  <c r="G91" i="9"/>
  <c r="C91" i="9"/>
  <c r="E88" i="9"/>
  <c r="E87" i="9"/>
  <c r="E86" i="9"/>
  <c r="E85" i="9"/>
  <c r="G83" i="9"/>
  <c r="F83" i="9"/>
  <c r="C78" i="9"/>
  <c r="C77" i="9"/>
  <c r="C76" i="9"/>
  <c r="C75" i="9"/>
  <c r="C74" i="9"/>
  <c r="C73" i="9"/>
  <c r="O72" i="9"/>
  <c r="J72" i="9"/>
  <c r="C72" i="9"/>
  <c r="O71" i="9"/>
  <c r="J71" i="9"/>
  <c r="C71" i="9"/>
  <c r="O70" i="9"/>
  <c r="J70" i="9"/>
  <c r="C70" i="9"/>
  <c r="O69" i="9"/>
  <c r="J69" i="9"/>
  <c r="C69" i="9"/>
  <c r="O68" i="9"/>
  <c r="J68" i="9"/>
  <c r="C68" i="9"/>
  <c r="O67" i="9"/>
  <c r="J67" i="9"/>
  <c r="C67" i="9"/>
  <c r="O66" i="9"/>
  <c r="J66" i="9"/>
  <c r="C66" i="9"/>
  <c r="O65" i="9"/>
  <c r="J65" i="9"/>
  <c r="C65" i="9"/>
  <c r="O64" i="9"/>
  <c r="J64" i="9"/>
  <c r="C64" i="9"/>
  <c r="O63" i="9"/>
  <c r="J63" i="9"/>
  <c r="C63" i="9"/>
  <c r="K38" i="9"/>
  <c r="F38" i="9"/>
  <c r="K36" i="9"/>
  <c r="F36" i="9"/>
  <c r="K34" i="9"/>
  <c r="K32" i="9"/>
  <c r="F32" i="9"/>
  <c r="K30" i="9"/>
  <c r="F30" i="9"/>
  <c r="K28" i="9"/>
  <c r="F28" i="9"/>
  <c r="K26" i="9"/>
  <c r="F26" i="9"/>
  <c r="K24" i="9"/>
  <c r="F24" i="9"/>
  <c r="N17" i="9"/>
  <c r="D17" i="9"/>
  <c r="D16" i="9"/>
  <c r="D13" i="9"/>
  <c r="D10" i="9"/>
  <c r="D8" i="9"/>
  <c r="D7" i="9"/>
  <c r="L6" i="9"/>
  <c r="L7" i="9" s="1"/>
  <c r="D6" i="9"/>
  <c r="R4" i="9"/>
  <c r="Q4" i="9"/>
  <c r="P4" i="9"/>
  <c r="O4" i="9"/>
  <c r="N4" i="9"/>
  <c r="M4" i="9"/>
  <c r="L4" i="9"/>
  <c r="K4" i="9"/>
  <c r="I4" i="9"/>
  <c r="H4" i="9"/>
  <c r="G4" i="9"/>
  <c r="F4" i="9"/>
  <c r="E4" i="9"/>
  <c r="O3" i="9"/>
  <c r="F12" i="7"/>
  <c r="F41" i="7"/>
  <c r="C32" i="8"/>
  <c r="F31" i="8"/>
  <c r="M41" i="7" s="1"/>
  <c r="F40" i="7"/>
  <c r="C31" i="8"/>
  <c r="F39" i="7"/>
  <c r="C30" i="8"/>
  <c r="F29" i="8"/>
  <c r="M39" i="7" s="1"/>
  <c r="F38" i="7"/>
  <c r="C29" i="8"/>
  <c r="F37" i="7"/>
  <c r="C28" i="8"/>
  <c r="F27" i="8"/>
  <c r="M37" i="7" s="1"/>
  <c r="F36" i="7"/>
  <c r="C27" i="8"/>
  <c r="F35" i="7"/>
  <c r="C26" i="8"/>
  <c r="F25" i="8"/>
  <c r="M35" i="7" s="1"/>
  <c r="F34" i="7"/>
  <c r="C25" i="8"/>
  <c r="F33" i="7"/>
  <c r="C24" i="8"/>
  <c r="G23" i="8"/>
  <c r="F23" i="8" s="1"/>
  <c r="M33" i="7" s="1"/>
  <c r="F32" i="7"/>
  <c r="C23" i="8"/>
  <c r="F31" i="7"/>
  <c r="C22" i="8"/>
  <c r="G21" i="8"/>
  <c r="F30" i="7"/>
  <c r="C21" i="8"/>
  <c r="F29" i="7"/>
  <c r="C20" i="8"/>
  <c r="G19" i="8"/>
  <c r="F19" i="8" s="1"/>
  <c r="M29" i="7" s="1"/>
  <c r="F28" i="7"/>
  <c r="C19" i="8"/>
  <c r="F27" i="7"/>
  <c r="C18" i="8"/>
  <c r="G17" i="8"/>
  <c r="F17" i="8" s="1"/>
  <c r="M27" i="7" s="1"/>
  <c r="F26" i="7"/>
  <c r="C17" i="8"/>
  <c r="F25" i="7"/>
  <c r="C16" i="8"/>
  <c r="G15" i="8"/>
  <c r="F15" i="8" s="1"/>
  <c r="M25" i="7" s="1"/>
  <c r="F24" i="7"/>
  <c r="C15" i="8"/>
  <c r="F23" i="7"/>
  <c r="C14" i="8"/>
  <c r="G13" i="8"/>
  <c r="F13" i="8" s="1"/>
  <c r="F22" i="7"/>
  <c r="C13" i="8"/>
  <c r="F21" i="7"/>
  <c r="C12" i="8"/>
  <c r="G11" i="8"/>
  <c r="F11" i="8" s="1"/>
  <c r="F20" i="7"/>
  <c r="C11" i="8"/>
  <c r="F19" i="7"/>
  <c r="C10" i="8"/>
  <c r="G9" i="8"/>
  <c r="F9" i="8" s="1"/>
  <c r="M19" i="7" s="1"/>
  <c r="F18" i="7"/>
  <c r="C9" i="8"/>
  <c r="F17" i="7"/>
  <c r="C8" i="8"/>
  <c r="G7" i="8"/>
  <c r="F7" i="8" s="1"/>
  <c r="M17" i="7" s="1"/>
  <c r="F16" i="7"/>
  <c r="C7" i="8"/>
  <c r="F15" i="7"/>
  <c r="C6" i="8"/>
  <c r="G5" i="8"/>
  <c r="F5" i="8" s="1"/>
  <c r="M15" i="7" s="1"/>
  <c r="F14" i="7"/>
  <c r="C5" i="8"/>
  <c r="F13" i="7"/>
  <c r="C4" i="8"/>
  <c r="G3" i="8"/>
  <c r="F3" i="8" s="1"/>
  <c r="M13" i="7" s="1"/>
  <c r="C3" i="8"/>
  <c r="F21" i="8" l="1"/>
  <c r="M31" i="7" s="1"/>
  <c r="M21" i="7"/>
  <c r="M23" i="7"/>
  <c r="P35" i="2"/>
  <c r="P33" i="2"/>
  <c r="P31" i="2"/>
  <c r="P29" i="2"/>
  <c r="P27" i="2"/>
  <c r="P25" i="2"/>
  <c r="P23" i="2"/>
  <c r="K35" i="2"/>
  <c r="K33" i="2"/>
  <c r="K31" i="2"/>
  <c r="K29" i="2"/>
  <c r="K27" i="2"/>
  <c r="K25" i="2"/>
  <c r="K23" i="2"/>
  <c r="F25" i="2"/>
  <c r="F35" i="2"/>
  <c r="F33" i="2"/>
  <c r="F31" i="2"/>
  <c r="F29" i="2"/>
  <c r="F27" i="2"/>
  <c r="F23" i="2"/>
  <c r="K21" i="2"/>
  <c r="F21" i="2"/>
  <c r="R4" i="2" l="1"/>
  <c r="Q4" i="2"/>
  <c r="P4" i="2"/>
  <c r="O4" i="2"/>
  <c r="N4" i="2"/>
  <c r="M4" i="2"/>
  <c r="L4" i="2"/>
  <c r="K4" i="2"/>
  <c r="I4" i="2"/>
  <c r="H4" i="2"/>
  <c r="G4" i="2"/>
  <c r="F4" i="2"/>
  <c r="E4" i="2"/>
  <c r="F31" i="3"/>
  <c r="F64" i="2"/>
  <c r="G64" i="2" l="1"/>
  <c r="E69" i="2"/>
  <c r="E68" i="2"/>
  <c r="E67" i="2"/>
  <c r="E66" i="2"/>
  <c r="C55" i="2"/>
  <c r="C56" i="2"/>
  <c r="C57" i="2"/>
  <c r="C58" i="2"/>
  <c r="C59" i="2"/>
  <c r="C54" i="2"/>
  <c r="O45" i="2"/>
  <c r="O46" i="2"/>
  <c r="O47" i="2"/>
  <c r="O48" i="2"/>
  <c r="O49" i="2"/>
  <c r="O50" i="2"/>
  <c r="O51" i="2"/>
  <c r="O52" i="2"/>
  <c r="O53" i="2"/>
  <c r="J45" i="2"/>
  <c r="J46" i="2"/>
  <c r="J47" i="2"/>
  <c r="J48" i="2"/>
  <c r="J49" i="2"/>
  <c r="J50" i="2"/>
  <c r="J51" i="2"/>
  <c r="J52" i="2"/>
  <c r="J53" i="2"/>
  <c r="C45" i="2"/>
  <c r="C46" i="2"/>
  <c r="C47" i="2"/>
  <c r="C48" i="2"/>
  <c r="C49" i="2"/>
  <c r="C50" i="2"/>
  <c r="C51" i="2"/>
  <c r="C52" i="2"/>
  <c r="C53" i="2"/>
  <c r="O44" i="2"/>
  <c r="J44" i="2"/>
  <c r="C44" i="2"/>
  <c r="N72" i="2"/>
  <c r="G72" i="2"/>
  <c r="C72" i="2"/>
  <c r="N15" i="2"/>
  <c r="D15" i="2"/>
  <c r="D14" i="2"/>
  <c r="D10" i="2"/>
  <c r="D8" i="2"/>
  <c r="L6" i="2"/>
  <c r="L7" i="2" s="1"/>
  <c r="D7" i="2"/>
  <c r="D6" i="2"/>
  <c r="B36" i="1"/>
  <c r="B33" i="1"/>
  <c r="B32" i="1"/>
  <c r="B31" i="1"/>
  <c r="B30" i="1"/>
  <c r="B29" i="1"/>
  <c r="B28" i="1"/>
  <c r="B25" i="1"/>
  <c r="B21" i="1"/>
  <c r="B22" i="1"/>
  <c r="B23" i="1"/>
  <c r="B24" i="1"/>
  <c r="B20" i="1"/>
  <c r="B17" i="1"/>
  <c r="S5" i="1"/>
  <c r="S6" i="1"/>
</calcChain>
</file>

<file path=xl/sharedStrings.xml><?xml version="1.0" encoding="utf-8"?>
<sst xmlns="http://schemas.openxmlformats.org/spreadsheetml/2006/main" count="464" uniqueCount="268">
  <si>
    <t>八王子市長　殿</t>
    <rPh sb="0" eb="4">
      <t>ハチオウジシ</t>
    </rPh>
    <rPh sb="4" eb="5">
      <t>チョウ</t>
    </rPh>
    <rPh sb="6" eb="7">
      <t>ドノ</t>
    </rPh>
    <phoneticPr fontId="2"/>
  </si>
  <si>
    <t>ふりがな</t>
    <phoneticPr fontId="2"/>
  </si>
  <si>
    <t>氏　名</t>
    <rPh sb="0" eb="1">
      <t>シ</t>
    </rPh>
    <rPh sb="2" eb="3">
      <t>ナ</t>
    </rPh>
    <phoneticPr fontId="2"/>
  </si>
  <si>
    <t xml:space="preserve">　身体障害者福祉法第１５条第１項の規定による医師として、下記のとおり指定を受けたいので、申請します。
　なお、身体障害者福祉法施行令第３条第１項による医師の指定の同意をします。
</t>
    <phoneticPr fontId="2"/>
  </si>
  <si>
    <t>記</t>
    <rPh sb="0" eb="1">
      <t>キ</t>
    </rPh>
    <phoneticPr fontId="2"/>
  </si>
  <si>
    <t>１　診療科名</t>
    <rPh sb="2" eb="4">
      <t>シンリョウ</t>
    </rPh>
    <rPh sb="4" eb="6">
      <t>カメイ</t>
    </rPh>
    <phoneticPr fontId="2"/>
  </si>
  <si>
    <t>２　担当科目</t>
    <rPh sb="2" eb="4">
      <t>タントウ</t>
    </rPh>
    <rPh sb="4" eb="6">
      <t>カモク</t>
    </rPh>
    <phoneticPr fontId="2"/>
  </si>
  <si>
    <t>３　診療に従事する医療機関の名称及び所在地並びに電話番号</t>
    <rPh sb="2" eb="4">
      <t>シンリョウ</t>
    </rPh>
    <rPh sb="5" eb="7">
      <t>ジュウジ</t>
    </rPh>
    <rPh sb="9" eb="11">
      <t>イリョウ</t>
    </rPh>
    <rPh sb="11" eb="13">
      <t>キカン</t>
    </rPh>
    <rPh sb="14" eb="16">
      <t>メイショウ</t>
    </rPh>
    <rPh sb="16" eb="17">
      <t>オヨ</t>
    </rPh>
    <rPh sb="18" eb="21">
      <t>ショザイチ</t>
    </rPh>
    <rPh sb="21" eb="22">
      <t>ナラ</t>
    </rPh>
    <rPh sb="24" eb="26">
      <t>デンワ</t>
    </rPh>
    <rPh sb="26" eb="28">
      <t>バンゴウ</t>
    </rPh>
    <phoneticPr fontId="2"/>
  </si>
  <si>
    <t>４　指定を希望する理由</t>
    <phoneticPr fontId="2"/>
  </si>
  <si>
    <t>指　定　申　請　書</t>
    <rPh sb="0" eb="1">
      <t>ユビ</t>
    </rPh>
    <rPh sb="2" eb="3">
      <t>サダム</t>
    </rPh>
    <rPh sb="4" eb="5">
      <t>サル</t>
    </rPh>
    <rPh sb="6" eb="7">
      <t>ショウ</t>
    </rPh>
    <rPh sb="8" eb="9">
      <t>ショ</t>
    </rPh>
    <phoneticPr fontId="2"/>
  </si>
  <si>
    <t>（記入上の注意）
１  「診療科名」は、主として標ぼうする診療科名１つを記入すること。
２  「担当科目」は、指定基準の１に掲げるものにより記入すること。
   （例：視覚障害）</t>
    <phoneticPr fontId="2"/>
  </si>
  <si>
    <t>現住所</t>
    <rPh sb="0" eb="3">
      <t>ゲンジュウショ</t>
    </rPh>
    <phoneticPr fontId="2"/>
  </si>
  <si>
    <t>第２号様式（第２条関係）</t>
    <phoneticPr fontId="2"/>
  </si>
  <si>
    <t>経　歴　書</t>
    <phoneticPr fontId="2"/>
  </si>
  <si>
    <t>生年月日</t>
    <phoneticPr fontId="2"/>
  </si>
  <si>
    <t>年齢</t>
    <phoneticPr fontId="2"/>
  </si>
  <si>
    <t>氏名</t>
    <phoneticPr fontId="2"/>
  </si>
  <si>
    <t>大学名等</t>
    <phoneticPr fontId="2"/>
  </si>
  <si>
    <t>医師免許</t>
    <phoneticPr fontId="2"/>
  </si>
  <si>
    <t>取得年月日</t>
    <phoneticPr fontId="2"/>
  </si>
  <si>
    <t>医籍</t>
    <phoneticPr fontId="2"/>
  </si>
  <si>
    <t>登録番号</t>
    <phoneticPr fontId="2"/>
  </si>
  <si>
    <t>学　位</t>
    <rPh sb="0" eb="1">
      <t>ガク</t>
    </rPh>
    <rPh sb="2" eb="3">
      <t>クライ</t>
    </rPh>
    <phoneticPr fontId="2"/>
  </si>
  <si>
    <t>現勤務場所</t>
    <rPh sb="0" eb="1">
      <t>ゲン</t>
    </rPh>
    <rPh sb="1" eb="3">
      <t>キンム</t>
    </rPh>
    <rPh sb="3" eb="5">
      <t>バショ</t>
    </rPh>
    <phoneticPr fontId="2"/>
  </si>
  <si>
    <t>診療に
従事する
医療機関</t>
    <phoneticPr fontId="2"/>
  </si>
  <si>
    <t>注１　「申請する担当科目」は、指定を希望する担当科目全てに〇をすること。</t>
    <phoneticPr fontId="2"/>
  </si>
  <si>
    <t>注２　「診療科名」は、主として標ぼうする診療科名１つを記入すること。</t>
    <phoneticPr fontId="2"/>
  </si>
  <si>
    <t>１  経歴（欄が不足する場合は、行追加又は別紙を添付すること。）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</si>
  <si>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</si>
  <si>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</si>
  <si>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学位論文名
(和文訳を併記のこと。)</t>
    <rPh sb="0" eb="2">
      <t>ガクイ</t>
    </rPh>
    <rPh sb="2" eb="4">
      <t>ロンブン</t>
    </rPh>
    <rPh sb="4" eb="5">
      <t>メイ</t>
    </rPh>
    <rPh sb="7" eb="9">
      <t>カズフミ</t>
    </rPh>
    <rPh sb="9" eb="10">
      <t>ヤク</t>
    </rPh>
    <rPh sb="11" eb="12">
      <t>ヘイ</t>
    </rPh>
    <rPh sb="12" eb="13">
      <t>キ</t>
    </rPh>
    <phoneticPr fontId="2"/>
  </si>
  <si>
    <t>勤務の状況</t>
    <phoneticPr fontId="2"/>
  </si>
  <si>
    <t>診療科名及び
専門分野</t>
    <phoneticPr fontId="2"/>
  </si>
  <si>
    <t>医療機関名</t>
    <phoneticPr fontId="2"/>
  </si>
  <si>
    <t>期間</t>
    <phoneticPr fontId="2"/>
  </si>
  <si>
    <t>注３　内科、外科、小児科、産婦人科の場合は、必ず専門分野まで記入すること。</t>
    <phoneticPr fontId="2"/>
  </si>
  <si>
    <t>注４　初期研修の期間は、「○○病院（初期研修）」等と記入すること。</t>
    <phoneticPr fontId="2"/>
  </si>
  <si>
    <t>注５　大学院については専門コースまで詳しく記入すること。</t>
    <phoneticPr fontId="2"/>
  </si>
  <si>
    <t>２  加入学会・業績目録（欄が不足する場合は、行追加又は別紙を添付すること。）</t>
    <phoneticPr fontId="2"/>
  </si>
  <si>
    <t>学会名</t>
    <rPh sb="0" eb="2">
      <t>ガッカイ</t>
    </rPh>
    <rPh sb="2" eb="3">
      <t>メイ</t>
    </rPh>
    <phoneticPr fontId="2"/>
  </si>
  <si>
    <t>区分</t>
    <rPh sb="0" eb="2">
      <t>クブン</t>
    </rPh>
    <phoneticPr fontId="2"/>
  </si>
  <si>
    <t>専門医・認定医番号</t>
    <rPh sb="0" eb="3">
      <t>センモンイ</t>
    </rPh>
    <rPh sb="4" eb="6">
      <t>ニンテイ</t>
    </rPh>
    <rPh sb="6" eb="7">
      <t>イ</t>
    </rPh>
    <rPh sb="7" eb="9">
      <t>バンゴウ</t>
    </rPh>
    <phoneticPr fontId="2"/>
  </si>
  <si>
    <t>加入学会</t>
    <rPh sb="0" eb="2">
      <t>カニュウ</t>
    </rPh>
    <rPh sb="2" eb="4">
      <t>ガッカイ</t>
    </rPh>
    <phoneticPr fontId="2"/>
  </si>
  <si>
    <t>業績目録</t>
    <phoneticPr fontId="2"/>
  </si>
  <si>
    <t>注７　加入学会については、担当科目と直接関係ある学会のみ記入すること。学会で認定専門医等
　　に認定されている場合は、認定登録番号も記入すること。</t>
    <phoneticPr fontId="2"/>
  </si>
  <si>
    <t>注８　学会等で発表した論文名については、申請する担当科目と直接関係ある主要論文のみ記入す
　　ること。</t>
    <phoneticPr fontId="2"/>
  </si>
  <si>
    <t>　（腎臓機能障害の診断を担当科目とする者のみ記入すること。）</t>
    <phoneticPr fontId="2"/>
  </si>
  <si>
    <t>診療期間</t>
    <rPh sb="0" eb="2">
      <t>シンリョウ</t>
    </rPh>
    <rPh sb="2" eb="4">
      <t>キカン</t>
    </rPh>
    <phoneticPr fontId="2"/>
  </si>
  <si>
    <t>医療機関</t>
    <rPh sb="0" eb="2">
      <t>イリョウ</t>
    </rPh>
    <rPh sb="2" eb="4">
      <t>キカン</t>
    </rPh>
    <phoneticPr fontId="2"/>
  </si>
  <si>
    <t>ふりがな</t>
    <phoneticPr fontId="2"/>
  </si>
  <si>
    <t>透析指導者</t>
    <rPh sb="0" eb="2">
      <t>トウセキ</t>
    </rPh>
    <rPh sb="2" eb="5">
      <t>シドウシャ</t>
    </rPh>
    <phoneticPr fontId="2"/>
  </si>
  <si>
    <t>問合せ先  （経歴等記載内容について問い合わせる場合の連絡先）</t>
    <rPh sb="0" eb="2">
      <t>トイアワ</t>
    </rPh>
    <rPh sb="3" eb="4">
      <t>サキ</t>
    </rPh>
    <rPh sb="7" eb="10">
      <t>ケイレキナド</t>
    </rPh>
    <rPh sb="10" eb="12">
      <t>キサイ</t>
    </rPh>
    <rPh sb="12" eb="14">
      <t>ナイヨウ</t>
    </rPh>
    <rPh sb="18" eb="19">
      <t>ト</t>
    </rPh>
    <rPh sb="20" eb="21">
      <t>ア</t>
    </rPh>
    <rPh sb="24" eb="26">
      <t>バアイ</t>
    </rPh>
    <rPh sb="27" eb="30">
      <t>レンラクサキ</t>
    </rPh>
    <phoneticPr fontId="2"/>
  </si>
  <si>
    <t>電話</t>
    <rPh sb="0" eb="2">
      <t>デンワ</t>
    </rPh>
    <phoneticPr fontId="2"/>
  </si>
  <si>
    <t>内線</t>
    <rPh sb="0" eb="2">
      <t>ナイセン</t>
    </rPh>
    <phoneticPr fontId="2"/>
  </si>
  <si>
    <t>医療機関の担当者</t>
    <phoneticPr fontId="2"/>
  </si>
  <si>
    <t>注６　勤務先は、医療機関名及び診療科名、そこでの身分（講師、助手、医長、医員等）を明記す
　　ること。</t>
    <phoneticPr fontId="2"/>
  </si>
  <si>
    <t>氏名（ふりがな）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</si>
  <si>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</si>
  <si>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生年月日</t>
    <rPh sb="0" eb="2">
      <t>セイネン</t>
    </rPh>
    <rPh sb="2" eb="4">
      <t>ガッピ</t>
    </rPh>
    <phoneticPr fontId="2"/>
  </si>
  <si>
    <t>医師免許取得年月日</t>
    <rPh sb="0" eb="2">
      <t>イシ</t>
    </rPh>
    <rPh sb="2" eb="4">
      <t>メンキョ</t>
    </rPh>
    <rPh sb="4" eb="6">
      <t>シュトク</t>
    </rPh>
    <rPh sb="6" eb="9">
      <t>ネンガッピ</t>
    </rPh>
    <phoneticPr fontId="2"/>
  </si>
  <si>
    <t>はちおうじ　たろう</t>
    <phoneticPr fontId="2"/>
  </si>
  <si>
    <t>八王子　太朗</t>
    <rPh sb="0" eb="3">
      <t>ハチオウジ</t>
    </rPh>
    <rPh sb="4" eb="6">
      <t>タロウ</t>
    </rPh>
    <phoneticPr fontId="2"/>
  </si>
  <si>
    <t>八王子市元本郷町3-24-1</t>
    <rPh sb="0" eb="4">
      <t>ハチオウジシ</t>
    </rPh>
    <rPh sb="4" eb="8">
      <t>モトホンゴウチョウ</t>
    </rPh>
    <phoneticPr fontId="2"/>
  </si>
  <si>
    <t>記入例</t>
    <rPh sb="0" eb="2">
      <t>キニュウ</t>
    </rPh>
    <rPh sb="2" eb="3">
      <t>レイ</t>
    </rPh>
    <phoneticPr fontId="2"/>
  </si>
  <si>
    <t>昭和〇年〇月〇日</t>
    <rPh sb="0" eb="2">
      <t>ショウワ</t>
    </rPh>
    <rPh sb="3" eb="4">
      <t>ネン</t>
    </rPh>
    <rPh sb="5" eb="6">
      <t>ガツ</t>
    </rPh>
    <rPh sb="7" eb="8">
      <t>ニチ</t>
    </rPh>
    <phoneticPr fontId="2"/>
  </si>
  <si>
    <t>平成〇年〇月〇日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</si>
  <si>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医籍登録番号</t>
    <rPh sb="0" eb="2">
      <t>イセキ</t>
    </rPh>
    <rPh sb="2" eb="4">
      <t>トウロク</t>
    </rPh>
    <rPh sb="4" eb="6">
      <t>バンゴウ</t>
    </rPh>
    <phoneticPr fontId="2"/>
  </si>
  <si>
    <t>出身大学及び学部</t>
    <rPh sb="0" eb="2">
      <t>シュッシン</t>
    </rPh>
    <rPh sb="2" eb="4">
      <t>ダイガク</t>
    </rPh>
    <rPh sb="4" eb="5">
      <t>オヨ</t>
    </rPh>
    <rPh sb="6" eb="8">
      <t>ガクブ</t>
    </rPh>
    <phoneticPr fontId="2"/>
  </si>
  <si>
    <t>大学卒業月</t>
    <rPh sb="0" eb="2">
      <t>ダイガク</t>
    </rPh>
    <rPh sb="2" eb="4">
      <t>ソツギョウ</t>
    </rPh>
    <rPh sb="4" eb="5">
      <t>ツキ</t>
    </rPh>
    <phoneticPr fontId="2"/>
  </si>
  <si>
    <t>学位取得年月日</t>
    <rPh sb="0" eb="2">
      <t>ガクイ</t>
    </rPh>
    <rPh sb="2" eb="4">
      <t>シュトク</t>
    </rPh>
    <rPh sb="4" eb="7">
      <t>ネンガッピ</t>
    </rPh>
    <phoneticPr fontId="2"/>
  </si>
  <si>
    <t>学位（選択式）</t>
    <rPh sb="0" eb="2">
      <t>ガクイ</t>
    </rPh>
    <rPh sb="3" eb="5">
      <t>センタク</t>
    </rPh>
    <rPh sb="5" eb="6">
      <t>シキ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</si>
  <si>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</si>
  <si>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</si>
  <si>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八王子病院</t>
    <rPh sb="0" eb="3">
      <t>ハチオウジ</t>
    </rPh>
    <rPh sb="3" eb="5">
      <t>ビョウイン</t>
    </rPh>
    <phoneticPr fontId="2"/>
  </si>
  <si>
    <t>診療に従事する医療機関名①</t>
    <rPh sb="0" eb="2">
      <t>シンリョウ</t>
    </rPh>
    <rPh sb="3" eb="5">
      <t>ジュウジ</t>
    </rPh>
    <rPh sb="7" eb="9">
      <t>イリョウ</t>
    </rPh>
    <rPh sb="9" eb="11">
      <t>キカン</t>
    </rPh>
    <rPh sb="11" eb="12">
      <t>メイ</t>
    </rPh>
    <phoneticPr fontId="2"/>
  </si>
  <si>
    <t>肢体不自由</t>
    <rPh sb="0" eb="2">
      <t>シタイ</t>
    </rPh>
    <rPh sb="2" eb="5">
      <t>フジユウ</t>
    </rPh>
    <phoneticPr fontId="2"/>
  </si>
  <si>
    <t>担当科目①（選択式）</t>
    <rPh sb="0" eb="2">
      <t>タントウ</t>
    </rPh>
    <rPh sb="2" eb="4">
      <t>カモク</t>
    </rPh>
    <rPh sb="6" eb="8">
      <t>センタク</t>
    </rPh>
    <rPh sb="8" eb="9">
      <t>シキ</t>
    </rPh>
    <phoneticPr fontId="2"/>
  </si>
  <si>
    <t>担当科目②（選択式）</t>
    <rPh sb="0" eb="2">
      <t>タントウ</t>
    </rPh>
    <rPh sb="2" eb="4">
      <t>カモク</t>
    </rPh>
    <rPh sb="6" eb="8">
      <t>センタク</t>
    </rPh>
    <rPh sb="8" eb="9">
      <t>シキ</t>
    </rPh>
    <phoneticPr fontId="2"/>
  </si>
  <si>
    <t>担当科目③（選択式）</t>
    <rPh sb="0" eb="2">
      <t>タントウ</t>
    </rPh>
    <rPh sb="2" eb="4">
      <t>カモク</t>
    </rPh>
    <rPh sb="6" eb="8">
      <t>センタク</t>
    </rPh>
    <rPh sb="8" eb="9">
      <t>シキ</t>
    </rPh>
    <phoneticPr fontId="2"/>
  </si>
  <si>
    <t>担当科目④（選択式）</t>
    <rPh sb="0" eb="2">
      <t>タントウ</t>
    </rPh>
    <rPh sb="2" eb="4">
      <t>カモク</t>
    </rPh>
    <rPh sb="6" eb="8">
      <t>センタク</t>
    </rPh>
    <rPh sb="8" eb="9">
      <t>シキ</t>
    </rPh>
    <phoneticPr fontId="2"/>
  </si>
  <si>
    <t>担当科目⑤（選択式）</t>
    <rPh sb="0" eb="2">
      <t>タントウ</t>
    </rPh>
    <rPh sb="2" eb="4">
      <t>カモク</t>
    </rPh>
    <rPh sb="6" eb="8">
      <t>センタク</t>
    </rPh>
    <rPh sb="8" eb="9">
      <t>シキ</t>
    </rPh>
    <phoneticPr fontId="2"/>
  </si>
  <si>
    <t>担当科目⑥（選択式）</t>
    <rPh sb="0" eb="2">
      <t>タントウ</t>
    </rPh>
    <rPh sb="2" eb="4">
      <t>カモク</t>
    </rPh>
    <rPh sb="6" eb="8">
      <t>センタク</t>
    </rPh>
    <rPh sb="8" eb="9">
      <t>シキ</t>
    </rPh>
    <phoneticPr fontId="2"/>
  </si>
  <si>
    <t>※複数申請する場合は選択</t>
    <rPh sb="1" eb="3">
      <t>フクスウ</t>
    </rPh>
    <rPh sb="3" eb="5">
      <t>シンセイ</t>
    </rPh>
    <rPh sb="7" eb="9">
      <t>バアイ</t>
    </rPh>
    <rPh sb="10" eb="12">
      <t>センタク</t>
    </rPh>
    <phoneticPr fontId="2"/>
  </si>
  <si>
    <t>学位論文</t>
    <rPh sb="0" eb="2">
      <t>ガクイ</t>
    </rPh>
    <rPh sb="2" eb="4">
      <t>ロンブン</t>
    </rPh>
    <phoneticPr fontId="2"/>
  </si>
  <si>
    <t>現在勤務している医療機関</t>
    <rPh sb="0" eb="2">
      <t>ゲンザイ</t>
    </rPh>
    <rPh sb="2" eb="4">
      <t>キンム</t>
    </rPh>
    <rPh sb="8" eb="10">
      <t>イリョウ</t>
    </rPh>
    <rPh sb="10" eb="12">
      <t>キカン</t>
    </rPh>
    <phoneticPr fontId="2"/>
  </si>
  <si>
    <t>医療法人社団〇〇会　八王子病院</t>
    <rPh sb="0" eb="2">
      <t>イリョウ</t>
    </rPh>
    <rPh sb="2" eb="4">
      <t>ホウジン</t>
    </rPh>
    <rPh sb="4" eb="6">
      <t>シャダン</t>
    </rPh>
    <rPh sb="8" eb="9">
      <t>カイ</t>
    </rPh>
    <rPh sb="10" eb="13">
      <t>ハチオウジ</t>
    </rPh>
    <rPh sb="13" eb="15">
      <t>ビョウイン</t>
    </rPh>
    <phoneticPr fontId="2"/>
  </si>
  <si>
    <t>診療科名</t>
    <rPh sb="0" eb="2">
      <t>シンリョウ</t>
    </rPh>
    <rPh sb="2" eb="4">
      <t>カメイ</t>
    </rPh>
    <phoneticPr fontId="2"/>
  </si>
  <si>
    <t>診療に従事する医療機関名②</t>
    <rPh sb="0" eb="2">
      <t>シンリョウ</t>
    </rPh>
    <rPh sb="3" eb="5">
      <t>ジュウジ</t>
    </rPh>
    <rPh sb="7" eb="9">
      <t>イリョウ</t>
    </rPh>
    <rPh sb="9" eb="11">
      <t>キカン</t>
    </rPh>
    <rPh sb="11" eb="12">
      <t>メイ</t>
    </rPh>
    <phoneticPr fontId="2"/>
  </si>
  <si>
    <t>※複数の医療機関で申請する場合は記入</t>
    <rPh sb="1" eb="3">
      <t>フクスウ</t>
    </rPh>
    <rPh sb="4" eb="6">
      <t>イリョウ</t>
    </rPh>
    <rPh sb="6" eb="8">
      <t>キカン</t>
    </rPh>
    <rPh sb="9" eb="11">
      <t>シンセイ</t>
    </rPh>
    <rPh sb="13" eb="15">
      <t>バアイ</t>
    </rPh>
    <rPh sb="16" eb="18">
      <t>キニュウ</t>
    </rPh>
    <phoneticPr fontId="2"/>
  </si>
  <si>
    <t>　同 医療機関電話番号②</t>
    <rPh sb="1" eb="2">
      <t>ドウ</t>
    </rPh>
    <rPh sb="3" eb="5">
      <t>イリョウ</t>
    </rPh>
    <rPh sb="5" eb="7">
      <t>キカン</t>
    </rPh>
    <rPh sb="7" eb="9">
      <t>デンワ</t>
    </rPh>
    <rPh sb="9" eb="11">
      <t>バンゴウ</t>
    </rPh>
    <phoneticPr fontId="2"/>
  </si>
  <si>
    <t>　同 医療機関所在地②</t>
    <rPh sb="1" eb="2">
      <t>ドウ</t>
    </rPh>
    <rPh sb="3" eb="5">
      <t>イリョウ</t>
    </rPh>
    <rPh sb="5" eb="7">
      <t>キカン</t>
    </rPh>
    <rPh sb="7" eb="10">
      <t>ショザイチ</t>
    </rPh>
    <phoneticPr fontId="2"/>
  </si>
  <si>
    <t>　同 医療機関電話番号①</t>
    <rPh sb="1" eb="2">
      <t>ドウ</t>
    </rPh>
    <rPh sb="3" eb="5">
      <t>イリョウ</t>
    </rPh>
    <rPh sb="5" eb="7">
      <t>キカン</t>
    </rPh>
    <rPh sb="7" eb="9">
      <t>デンワ</t>
    </rPh>
    <rPh sb="9" eb="11">
      <t>バンゴウ</t>
    </rPh>
    <phoneticPr fontId="2"/>
  </si>
  <si>
    <t>　同 医療機関所在地①</t>
    <rPh sb="1" eb="2">
      <t>ドウ</t>
    </rPh>
    <rPh sb="3" eb="5">
      <t>イリョウ</t>
    </rPh>
    <rPh sb="5" eb="7">
      <t>キカン</t>
    </rPh>
    <rPh sb="7" eb="10">
      <t>ショザイチ</t>
    </rPh>
    <phoneticPr fontId="2"/>
  </si>
  <si>
    <t>指定を希望する理由</t>
    <rPh sb="0" eb="2">
      <t>シテイ</t>
    </rPh>
    <rPh sb="3" eb="5">
      <t>キボウ</t>
    </rPh>
    <rPh sb="7" eb="9">
      <t>リユウ</t>
    </rPh>
    <phoneticPr fontId="2"/>
  </si>
  <si>
    <t>診療に必要なため</t>
    <rPh sb="0" eb="2">
      <t>シンリョウ</t>
    </rPh>
    <rPh sb="3" eb="5">
      <t>ヒツヨウ</t>
    </rPh>
    <phoneticPr fontId="2"/>
  </si>
  <si>
    <t>申請日</t>
    <rPh sb="0" eb="2">
      <t>シンセイ</t>
    </rPh>
    <rPh sb="2" eb="3">
      <t>ビ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</si>
  <si>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</si>
  <si>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1928501（「‐」は不要）</t>
    <rPh sb="12" eb="14">
      <t>フヨウ</t>
    </rPh>
    <phoneticPr fontId="2"/>
  </si>
  <si>
    <t>申請医療機関　名称</t>
    <rPh sb="0" eb="2">
      <t>シンセイ</t>
    </rPh>
    <rPh sb="2" eb="4">
      <t>イリョウ</t>
    </rPh>
    <rPh sb="4" eb="6">
      <t>キカン</t>
    </rPh>
    <rPh sb="7" eb="9">
      <t>メイショウ</t>
    </rPh>
    <phoneticPr fontId="2"/>
  </si>
  <si>
    <t>申請医療機関　所在地</t>
    <rPh sb="0" eb="2">
      <t>シンセイ</t>
    </rPh>
    <rPh sb="2" eb="4">
      <t>イリョウ</t>
    </rPh>
    <rPh sb="4" eb="6">
      <t>キカン</t>
    </rPh>
    <rPh sb="7" eb="10">
      <t>ショザイチ</t>
    </rPh>
    <phoneticPr fontId="2"/>
  </si>
  <si>
    <t>事務担当者　所属</t>
    <rPh sb="0" eb="2">
      <t>ジム</t>
    </rPh>
    <rPh sb="2" eb="5">
      <t>タントウシャ</t>
    </rPh>
    <rPh sb="6" eb="8">
      <t>ショゾク</t>
    </rPh>
    <phoneticPr fontId="2"/>
  </si>
  <si>
    <t>事務担当者　氏名</t>
    <rPh sb="0" eb="2">
      <t>ジム</t>
    </rPh>
    <rPh sb="2" eb="5">
      <t>タントウシャ</t>
    </rPh>
    <rPh sb="6" eb="8">
      <t>シメイ</t>
    </rPh>
    <phoneticPr fontId="2"/>
  </si>
  <si>
    <t>事務担当者　電話番号</t>
    <rPh sb="0" eb="2">
      <t>ジム</t>
    </rPh>
    <rPh sb="2" eb="5">
      <t>タントウシャ</t>
    </rPh>
    <rPh sb="6" eb="8">
      <t>デンワ</t>
    </rPh>
    <rPh sb="8" eb="10">
      <t>バンゴウ</t>
    </rPh>
    <phoneticPr fontId="2"/>
  </si>
  <si>
    <t>事務担当者　内線</t>
    <rPh sb="0" eb="2">
      <t>ジム</t>
    </rPh>
    <rPh sb="2" eb="5">
      <t>タントウシャ</t>
    </rPh>
    <rPh sb="6" eb="8">
      <t>ナイセン</t>
    </rPh>
    <phoneticPr fontId="2"/>
  </si>
  <si>
    <t>申請医療機関　所在地(〒)</t>
    <rPh sb="0" eb="2">
      <t>シンセイ</t>
    </rPh>
    <rPh sb="2" eb="4">
      <t>イリョウ</t>
    </rPh>
    <rPh sb="4" eb="6">
      <t>キカン</t>
    </rPh>
    <rPh sb="7" eb="10">
      <t>ショザイチ</t>
    </rPh>
    <phoneticPr fontId="2"/>
  </si>
  <si>
    <t>１　基本情報</t>
    <rPh sb="2" eb="4">
      <t>キホン</t>
    </rPh>
    <rPh sb="4" eb="6">
      <t>ジョウホウ</t>
    </rPh>
    <phoneticPr fontId="2"/>
  </si>
  <si>
    <t>２　医師の基本情報</t>
    <rPh sb="2" eb="4">
      <t>イシ</t>
    </rPh>
    <rPh sb="5" eb="7">
      <t>キホン</t>
    </rPh>
    <rPh sb="7" eb="9">
      <t>ジョウホウ</t>
    </rPh>
    <phoneticPr fontId="2"/>
  </si>
  <si>
    <r>
      <t>内科　</t>
    </r>
    <r>
      <rPr>
        <i/>
        <sz val="9"/>
        <color rgb="FFFF0000"/>
        <rFont val="游ゴシック"/>
        <family val="3"/>
        <charset val="128"/>
        <scheme val="minor"/>
      </rPr>
      <t>※主として標榜する診療科名１つ</t>
    </r>
    <rPh sb="0" eb="2">
      <t>ナイカ</t>
    </rPh>
    <rPh sb="4" eb="5">
      <t>シュ</t>
    </rPh>
    <rPh sb="8" eb="10">
      <t>ヒョウボウ</t>
    </rPh>
    <rPh sb="12" eb="14">
      <t>シンリョウ</t>
    </rPh>
    <rPh sb="14" eb="16">
      <t>カメイ</t>
    </rPh>
    <phoneticPr fontId="2"/>
  </si>
  <si>
    <r>
      <t>平成〇年〇月　　</t>
    </r>
    <r>
      <rPr>
        <i/>
        <sz val="9"/>
        <color rgb="FFFF0000"/>
        <rFont val="游ゴシック"/>
        <family val="3"/>
        <charset val="128"/>
        <scheme val="minor"/>
      </rPr>
      <t>※日付不要</t>
    </r>
    <rPh sb="0" eb="2">
      <t>ヘイセイ</t>
    </rPh>
    <rPh sb="3" eb="4">
      <t>ネン</t>
    </rPh>
    <rPh sb="5" eb="6">
      <t>ガツ</t>
    </rPh>
    <rPh sb="9" eb="11">
      <t>ヒヅケ</t>
    </rPh>
    <rPh sb="11" eb="13">
      <t>フヨウ</t>
    </rPh>
    <phoneticPr fontId="2"/>
  </si>
  <si>
    <r>
      <t>123456　</t>
    </r>
    <r>
      <rPr>
        <i/>
        <sz val="9"/>
        <color rgb="FFFF0000"/>
        <rFont val="游ゴシック"/>
        <family val="3"/>
        <charset val="128"/>
        <scheme val="minor"/>
      </rPr>
      <t>※数字のみ。「第～号」ではない</t>
    </r>
    <rPh sb="8" eb="10">
      <t>スウジ</t>
    </rPh>
    <rPh sb="14" eb="15">
      <t>ダイ</t>
    </rPh>
    <rPh sb="16" eb="17">
      <t>ゴウ</t>
    </rPh>
    <phoneticPr fontId="2"/>
  </si>
  <si>
    <t>３　申請事項</t>
    <rPh sb="2" eb="4">
      <t>シンセイ</t>
    </rPh>
    <rPh sb="4" eb="6">
      <t>ジコウ</t>
    </rPh>
    <phoneticPr fontId="2"/>
  </si>
  <si>
    <t>学会名</t>
    <rPh sb="0" eb="2">
      <t>ガッカイ</t>
    </rPh>
    <rPh sb="2" eb="3">
      <t>メイ</t>
    </rPh>
    <phoneticPr fontId="2"/>
  </si>
  <si>
    <t>区分（選択式）</t>
    <rPh sb="0" eb="2">
      <t>クブン</t>
    </rPh>
    <rPh sb="3" eb="5">
      <t>センタク</t>
    </rPh>
    <rPh sb="5" eb="6">
      <t>シキ</t>
    </rPh>
    <phoneticPr fontId="2"/>
  </si>
  <si>
    <t>日本呼吸器学会</t>
    <rPh sb="0" eb="2">
      <t>ニホン</t>
    </rPh>
    <rPh sb="2" eb="5">
      <t>コキュウキ</t>
    </rPh>
    <rPh sb="5" eb="7">
      <t>ガッカイ</t>
    </rPh>
    <phoneticPr fontId="2"/>
  </si>
  <si>
    <t>専門医</t>
  </si>
  <si>
    <r>
      <t>042-620-7245　</t>
    </r>
    <r>
      <rPr>
        <i/>
        <sz val="9"/>
        <color rgb="FFFF0000"/>
        <rFont val="游ゴシック"/>
        <family val="3"/>
        <charset val="128"/>
        <scheme val="minor"/>
      </rPr>
      <t>※市外局番から記入</t>
    </r>
    <phoneticPr fontId="2"/>
  </si>
  <si>
    <r>
      <t>　・学会等で発表した論文名については、</t>
    </r>
    <r>
      <rPr>
        <sz val="11"/>
        <color rgb="FFFF0000"/>
        <rFont val="游ゴシック"/>
        <family val="3"/>
        <charset val="128"/>
        <scheme val="minor"/>
      </rPr>
      <t>申請する担当科目と直接関係ある「主要論文」のみ</t>
    </r>
    <r>
      <rPr>
        <sz val="11"/>
        <color theme="1"/>
        <rFont val="游ゴシック"/>
        <family val="3"/>
        <charset val="128"/>
        <scheme val="minor"/>
      </rPr>
      <t>記入してください</t>
    </r>
    <phoneticPr fontId="2"/>
  </si>
  <si>
    <t>４　加入学会</t>
    <rPh sb="2" eb="4">
      <t>カニュウ</t>
    </rPh>
    <rPh sb="4" eb="6">
      <t>ガッカイ</t>
    </rPh>
    <phoneticPr fontId="2"/>
  </si>
  <si>
    <t>５　業績目録</t>
    <rPh sb="2" eb="4">
      <t>ギョウセキ</t>
    </rPh>
    <rPh sb="4" eb="6">
      <t>モクロク</t>
    </rPh>
    <phoneticPr fontId="2"/>
  </si>
  <si>
    <t>６　慢性透析療法の経験の有無</t>
    <rPh sb="2" eb="4">
      <t>マンセイ</t>
    </rPh>
    <rPh sb="4" eb="6">
      <t>トウセキ</t>
    </rPh>
    <rPh sb="6" eb="8">
      <t>リョウホウ</t>
    </rPh>
    <rPh sb="9" eb="11">
      <t>ケイケン</t>
    </rPh>
    <rPh sb="12" eb="14">
      <t>ウム</t>
    </rPh>
    <phoneticPr fontId="2"/>
  </si>
  <si>
    <t>診療期間</t>
    <rPh sb="0" eb="2">
      <t>シンリョウ</t>
    </rPh>
    <rPh sb="2" eb="4">
      <t>キカン</t>
    </rPh>
    <phoneticPr fontId="2"/>
  </si>
  <si>
    <t>医療機関</t>
    <rPh sb="0" eb="2">
      <t>イリョウ</t>
    </rPh>
    <rPh sb="2" eb="4">
      <t>キカン</t>
    </rPh>
    <phoneticPr fontId="2"/>
  </si>
  <si>
    <t>透析指導者（ふりがな）</t>
    <rPh sb="0" eb="2">
      <t>トウセキ</t>
    </rPh>
    <rPh sb="2" eb="5">
      <t>シドウシャ</t>
    </rPh>
    <phoneticPr fontId="2"/>
  </si>
  <si>
    <t>透析指導者（漢字）</t>
    <rPh sb="0" eb="2">
      <t>トウセキ</t>
    </rPh>
    <rPh sb="2" eb="5">
      <t>シドウシャ</t>
    </rPh>
    <rPh sb="6" eb="8">
      <t>カンジ</t>
    </rPh>
    <phoneticPr fontId="2"/>
  </si>
  <si>
    <t>経験の有無（選択式）</t>
    <rPh sb="0" eb="2">
      <t>ケイケン</t>
    </rPh>
    <rPh sb="3" eb="5">
      <t>ウム</t>
    </rPh>
    <rPh sb="6" eb="8">
      <t>センタク</t>
    </rPh>
    <rPh sb="8" eb="9">
      <t>シキ</t>
    </rPh>
    <phoneticPr fontId="2"/>
  </si>
  <si>
    <t>有</t>
    <rPh sb="0" eb="1">
      <t>アリ</t>
    </rPh>
    <phoneticPr fontId="2"/>
  </si>
  <si>
    <t>平成〇年〇月～平成〇年〇月</t>
    <rPh sb="0" eb="2">
      <t>ヘイセイ</t>
    </rPh>
    <rPh sb="3" eb="4">
      <t>ネン</t>
    </rPh>
    <rPh sb="5" eb="6">
      <t>ガツ</t>
    </rPh>
    <rPh sb="7" eb="9">
      <t>ヘイセイ</t>
    </rPh>
    <rPh sb="10" eb="11">
      <t>ネン</t>
    </rPh>
    <rPh sb="12" eb="13">
      <t>ガツ</t>
    </rPh>
    <phoneticPr fontId="2"/>
  </si>
  <si>
    <t>医療法人財団△△会　〇〇病院</t>
    <rPh sb="0" eb="2">
      <t>イリョウ</t>
    </rPh>
    <rPh sb="2" eb="4">
      <t>ホウジン</t>
    </rPh>
    <rPh sb="4" eb="6">
      <t>ザイダン</t>
    </rPh>
    <rPh sb="8" eb="9">
      <t>カイ</t>
    </rPh>
    <rPh sb="12" eb="14">
      <t>ビョウイン</t>
    </rPh>
    <phoneticPr fontId="2"/>
  </si>
  <si>
    <t>東京　一郎</t>
    <phoneticPr fontId="2"/>
  </si>
  <si>
    <t>とうきょう　いちろう</t>
    <phoneticPr fontId="2"/>
  </si>
  <si>
    <t>記載例</t>
    <rPh sb="0" eb="2">
      <t>キサイ</t>
    </rPh>
    <rPh sb="2" eb="3">
      <t>レイ</t>
    </rPh>
    <phoneticPr fontId="2"/>
  </si>
  <si>
    <t>記載例（経験箇所が複数ある場合）</t>
    <rPh sb="0" eb="2">
      <t>キサイ</t>
    </rPh>
    <rPh sb="2" eb="3">
      <t>レイ</t>
    </rPh>
    <phoneticPr fontId="2"/>
  </si>
  <si>
    <t>①東京　一郎、②関東　太朗</t>
    <rPh sb="1" eb="3">
      <t>トウキョウ</t>
    </rPh>
    <rPh sb="4" eb="6">
      <t>イチロウ</t>
    </rPh>
    <rPh sb="8" eb="10">
      <t>カントウ</t>
    </rPh>
    <rPh sb="11" eb="13">
      <t>タロウ</t>
    </rPh>
    <phoneticPr fontId="2"/>
  </si>
  <si>
    <t>①とうきょう　いちろう、②かんとう　たろう</t>
    <phoneticPr fontId="2"/>
  </si>
  <si>
    <t>宛名</t>
    <rPh sb="0" eb="2">
      <t>アテナ</t>
    </rPh>
    <phoneticPr fontId="2"/>
  </si>
  <si>
    <t>八王子市障害者福祉課　手帳担当</t>
    <rPh sb="0" eb="4">
      <t>ハチオウジシ</t>
    </rPh>
    <rPh sb="4" eb="7">
      <t>ショウガイシャ</t>
    </rPh>
    <rPh sb="7" eb="9">
      <t>フクシ</t>
    </rPh>
    <rPh sb="9" eb="10">
      <t>カ</t>
    </rPh>
    <rPh sb="11" eb="13">
      <t>テチョウ</t>
    </rPh>
    <rPh sb="13" eb="15">
      <t>タントウ</t>
    </rPh>
    <phoneticPr fontId="2"/>
  </si>
  <si>
    <t>b440600@city.hachioji.tokyo.jp</t>
    <phoneticPr fontId="2"/>
  </si>
  <si>
    <t>診療科名</t>
    <phoneticPr fontId="2"/>
  </si>
  <si>
    <t>有</t>
  </si>
  <si>
    <t>①平成〇年〇月～平成〇年〇月、②平成△年△月～平成△年△月</t>
    <phoneticPr fontId="2"/>
  </si>
  <si>
    <t>①医療法人財団△△会　〇〇病院、②〇〇大学付属　△△病院</t>
    <rPh sb="19" eb="21">
      <t>ダイガク</t>
    </rPh>
    <rPh sb="21" eb="23">
      <t>フゾク</t>
    </rPh>
    <rPh sb="26" eb="28">
      <t>ビョウイン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</si>
  <si>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</si>
  <si>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</si>
  <si>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</si>
  <si>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平成〇年〇月〇日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</si>
  <si>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診療科名
(及び専門分野)</t>
    <rPh sb="0" eb="2">
      <t>シンリョウ</t>
    </rPh>
    <rPh sb="2" eb="4">
      <t>カメイ</t>
    </rPh>
    <rPh sb="6" eb="7">
      <t>オヨ</t>
    </rPh>
    <rPh sb="8" eb="10">
      <t>センモン</t>
    </rPh>
    <rPh sb="10" eb="12">
      <t>ブンヤ</t>
    </rPh>
    <phoneticPr fontId="2"/>
  </si>
  <si>
    <t>臨床
経験</t>
    <rPh sb="0" eb="2">
      <t>リンショウ</t>
    </rPh>
    <rPh sb="3" eb="5">
      <t>ケイケン</t>
    </rPh>
    <phoneticPr fontId="2"/>
  </si>
  <si>
    <t>常勤
非常勤</t>
    <rPh sb="0" eb="2">
      <t>ジョウキン</t>
    </rPh>
    <rPh sb="3" eb="6">
      <t>ヒジョウキン</t>
    </rPh>
    <phoneticPr fontId="2"/>
  </si>
  <si>
    <t>非常勤</t>
  </si>
  <si>
    <t>整形外科
初期研修　など</t>
    <rPh sb="0" eb="2">
      <t>セイケイ</t>
    </rPh>
    <rPh sb="2" eb="4">
      <t>ゲカ</t>
    </rPh>
    <rPh sb="5" eb="7">
      <t>ショキ</t>
    </rPh>
    <rPh sb="7" eb="9">
      <t>ケンシュウ</t>
    </rPh>
    <phoneticPr fontId="2"/>
  </si>
  <si>
    <t>無</t>
  </si>
  <si>
    <t>常勤</t>
  </si>
  <si>
    <t>記入例</t>
    <rPh sb="0" eb="2">
      <t>キニュウ</t>
    </rPh>
    <rPh sb="2" eb="3">
      <t>レイ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</si>
  <si>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 xml:space="preserve">非常勤の場合
</t>
    </r>
    <r>
      <rPr>
        <sz val="11"/>
        <color theme="1"/>
        <rFont val="游ゴシック"/>
        <family val="3"/>
        <charset val="128"/>
        <scheme val="minor"/>
      </rPr>
      <t>勤務日数（週〇日）</t>
    </r>
    <rPh sb="0" eb="3">
      <t>ヒジョウキン</t>
    </rPh>
    <rPh sb="4" eb="6">
      <t>バアイ</t>
    </rPh>
    <rPh sb="7" eb="9">
      <t>キンム</t>
    </rPh>
    <rPh sb="9" eb="11">
      <t>ニッスウ</t>
    </rPh>
    <rPh sb="12" eb="13">
      <t>シュウ</t>
    </rPh>
    <rPh sb="14" eb="15">
      <t>ニチ</t>
    </rPh>
    <phoneticPr fontId="2"/>
  </si>
  <si>
    <t>〇〇大学付属　〇〇病院</t>
    <rPh sb="2" eb="4">
      <t>ダイガク</t>
    </rPh>
    <rPh sb="4" eb="6">
      <t>フゾク</t>
    </rPh>
    <rPh sb="9" eb="11">
      <t>ビョウイン</t>
    </rPh>
    <phoneticPr fontId="2"/>
  </si>
  <si>
    <t>〇〇大学　大学院</t>
    <rPh sb="2" eb="4">
      <t>ダイガク</t>
    </rPh>
    <rPh sb="5" eb="8">
      <t>ダイガクイン</t>
    </rPh>
    <phoneticPr fontId="2"/>
  </si>
  <si>
    <t>医療法人財団　〇〇病院</t>
    <rPh sb="0" eb="2">
      <t>イリョウ</t>
    </rPh>
    <rPh sb="2" eb="4">
      <t>ホウジン</t>
    </rPh>
    <rPh sb="4" eb="6">
      <t>ザイダン</t>
    </rPh>
    <rPh sb="9" eb="11">
      <t>ビョウイン</t>
    </rPh>
    <phoneticPr fontId="2"/>
  </si>
  <si>
    <t>大学院については専門コースまで記入</t>
    <phoneticPr fontId="2"/>
  </si>
  <si>
    <t>臨床経験なければ空欄で可</t>
    <rPh sb="0" eb="2">
      <t>リンショウ</t>
    </rPh>
    <rPh sb="2" eb="4">
      <t>ケイケン</t>
    </rPh>
    <rPh sb="8" eb="10">
      <t>クウラン</t>
    </rPh>
    <rPh sb="11" eb="12">
      <t>カ</t>
    </rPh>
    <phoneticPr fontId="2"/>
  </si>
  <si>
    <t>　　　判　　定</t>
    <rPh sb="3" eb="4">
      <t>ハン</t>
    </rPh>
    <rPh sb="6" eb="7">
      <t>サダム</t>
    </rPh>
    <phoneticPr fontId="2"/>
  </si>
  <si>
    <t>経　　歴　　書</t>
    <rPh sb="0" eb="1">
      <t>ヘ</t>
    </rPh>
    <rPh sb="3" eb="4">
      <t>レキ</t>
    </rPh>
    <rPh sb="6" eb="7">
      <t>ショ</t>
    </rPh>
    <phoneticPr fontId="2"/>
  </si>
  <si>
    <t>１．　承　認</t>
    <rPh sb="3" eb="4">
      <t>ショウ</t>
    </rPh>
    <rPh sb="5" eb="6">
      <t>シノブ</t>
    </rPh>
    <phoneticPr fontId="2"/>
  </si>
  <si>
    <t>２．　非承認</t>
    <rPh sb="3" eb="4">
      <t>ヒ</t>
    </rPh>
    <rPh sb="4" eb="6">
      <t>ショウニン</t>
    </rPh>
    <phoneticPr fontId="2"/>
  </si>
  <si>
    <t>３．　保　留</t>
    <rPh sb="3" eb="4">
      <t>ホ</t>
    </rPh>
    <rPh sb="5" eb="6">
      <t>トメ</t>
    </rPh>
    <phoneticPr fontId="2"/>
  </si>
  <si>
    <t>氏　　　名</t>
    <rPh sb="0" eb="1">
      <t>ウジ</t>
    </rPh>
    <rPh sb="4" eb="5">
      <t>メイ</t>
    </rPh>
    <phoneticPr fontId="2"/>
  </si>
  <si>
    <t>　生年月日・年齢</t>
    <rPh sb="1" eb="3">
      <t>セイネン</t>
    </rPh>
    <rPh sb="3" eb="5">
      <t>ガッピ</t>
    </rPh>
    <rPh sb="6" eb="8">
      <t>ネンレイ</t>
    </rPh>
    <phoneticPr fontId="2"/>
  </si>
  <si>
    <t>現　住　所</t>
    <rPh sb="0" eb="1">
      <t>ウツツ</t>
    </rPh>
    <rPh sb="2" eb="3">
      <t>ジュウ</t>
    </rPh>
    <rPh sb="4" eb="5">
      <t>ショ</t>
    </rPh>
    <phoneticPr fontId="2"/>
  </si>
  <si>
    <t>　　　大学名・医師免許・学位・学会</t>
    <rPh sb="3" eb="6">
      <t>ダイガクメイ</t>
    </rPh>
    <rPh sb="7" eb="9">
      <t>イシ</t>
    </rPh>
    <rPh sb="9" eb="11">
      <t>メンキョ</t>
    </rPh>
    <rPh sb="12" eb="14">
      <t>ガクイ</t>
    </rPh>
    <rPh sb="15" eb="17">
      <t>ガッカイ</t>
    </rPh>
    <phoneticPr fontId="2"/>
  </si>
  <si>
    <t>　　　主　な　経　歴</t>
    <rPh sb="3" eb="4">
      <t>オモ</t>
    </rPh>
    <rPh sb="7" eb="8">
      <t>ヘ</t>
    </rPh>
    <rPh sb="9" eb="10">
      <t>レキ</t>
    </rPh>
    <phoneticPr fontId="2"/>
  </si>
  <si>
    <t>備　考</t>
    <rPh sb="0" eb="1">
      <t>ソナエ</t>
    </rPh>
    <rPh sb="2" eb="3">
      <t>コウ</t>
    </rPh>
    <phoneticPr fontId="2"/>
  </si>
  <si>
    <t>合計　　　年　か月</t>
    <rPh sb="0" eb="2">
      <t>ゴウケイ</t>
    </rPh>
    <rPh sb="5" eb="6">
      <t>ネン</t>
    </rPh>
    <rPh sb="8" eb="9">
      <t>ツキ</t>
    </rPh>
    <phoneticPr fontId="2"/>
  </si>
  <si>
    <t>入力箇所</t>
    <rPh sb="0" eb="2">
      <t>ニュウリョク</t>
    </rPh>
    <rPh sb="2" eb="4">
      <t>カショ</t>
    </rPh>
    <phoneticPr fontId="2"/>
  </si>
  <si>
    <t>（西暦確認）</t>
    <rPh sb="1" eb="3">
      <t>セイレキ</t>
    </rPh>
    <rPh sb="3" eb="5">
      <t>カクニン</t>
    </rPh>
    <phoneticPr fontId="2"/>
  </si>
  <si>
    <t>コピーする箇所
(値の貼り付け）</t>
    <rPh sb="5" eb="7">
      <t>カショ</t>
    </rPh>
    <rPh sb="9" eb="10">
      <t>アタイ</t>
    </rPh>
    <rPh sb="11" eb="12">
      <t>ハ</t>
    </rPh>
    <rPh sb="13" eb="14">
      <t>ツ</t>
    </rPh>
    <phoneticPr fontId="2"/>
  </si>
  <si>
    <t>年数
除外</t>
    <rPh sb="0" eb="2">
      <t>ネンスウ</t>
    </rPh>
    <rPh sb="3" eb="5">
      <t>ジョガイ</t>
    </rPh>
    <phoneticPr fontId="2"/>
  </si>
  <si>
    <t>年数</t>
    <rPh sb="0" eb="2">
      <t>ネンスウ</t>
    </rPh>
    <phoneticPr fontId="2"/>
  </si>
  <si>
    <t>《内部計算用（非表示)》至の月の翌月</t>
    <rPh sb="1" eb="3">
      <t>ナイブ</t>
    </rPh>
    <rPh sb="3" eb="6">
      <t>ケイサンヨウ</t>
    </rPh>
    <rPh sb="7" eb="10">
      <t>ヒヒョウジ</t>
    </rPh>
    <rPh sb="12" eb="13">
      <t>イタ</t>
    </rPh>
    <rPh sb="14" eb="15">
      <t>ツキ</t>
    </rPh>
    <rPh sb="16" eb="18">
      <t>ヨクゲツ</t>
    </rPh>
    <phoneticPr fontId="2"/>
  </si>
  <si>
    <t>（　　歳）</t>
    <rPh sb="3" eb="4">
      <t>サイ</t>
    </rPh>
    <phoneticPr fontId="2"/>
  </si>
  <si>
    <t>現　勤　務　場　所</t>
    <rPh sb="0" eb="1">
      <t>ゲン</t>
    </rPh>
    <rPh sb="2" eb="3">
      <t>ツトム</t>
    </rPh>
    <rPh sb="4" eb="5">
      <t>ツトム</t>
    </rPh>
    <rPh sb="6" eb="7">
      <t>バ</t>
    </rPh>
    <rPh sb="8" eb="9">
      <t>ショ</t>
    </rPh>
    <phoneticPr fontId="2"/>
  </si>
  <si>
    <t>身障手帳診療場所</t>
    <rPh sb="0" eb="1">
      <t>ミ</t>
    </rPh>
    <rPh sb="1" eb="2">
      <t>ショウ</t>
    </rPh>
    <rPh sb="2" eb="3">
      <t>テ</t>
    </rPh>
    <rPh sb="3" eb="4">
      <t>トバリ</t>
    </rPh>
    <rPh sb="4" eb="6">
      <t>シンリョウ</t>
    </rPh>
    <rPh sb="6" eb="7">
      <t>バ</t>
    </rPh>
    <rPh sb="7" eb="8">
      <t>ショ</t>
    </rPh>
    <phoneticPr fontId="2"/>
  </si>
  <si>
    <t>文書収受年度</t>
    <rPh sb="0" eb="2">
      <t>ブンショ</t>
    </rPh>
    <rPh sb="2" eb="4">
      <t>シュウジュ</t>
    </rPh>
    <rPh sb="4" eb="6">
      <t>ネンド</t>
    </rPh>
    <phoneticPr fontId="2"/>
  </si>
  <si>
    <t>文書収受番号</t>
    <rPh sb="0" eb="2">
      <t>ブンショ</t>
    </rPh>
    <rPh sb="2" eb="4">
      <t>シュウジュ</t>
    </rPh>
    <rPh sb="4" eb="6">
      <t>バンゴウ</t>
    </rPh>
    <phoneticPr fontId="2"/>
  </si>
  <si>
    <t>３　※３年度とは書かない。数字のみ</t>
    <rPh sb="4" eb="6">
      <t>ネンド</t>
    </rPh>
    <rPh sb="8" eb="9">
      <t>カ</t>
    </rPh>
    <rPh sb="13" eb="15">
      <t>スウジ</t>
    </rPh>
    <phoneticPr fontId="2"/>
  </si>
  <si>
    <t>105　※数字のみ</t>
    <rPh sb="5" eb="7">
      <t>スウジ</t>
    </rPh>
    <phoneticPr fontId="2"/>
  </si>
  <si>
    <t>八王子市長　石森　孝志</t>
    <rPh sb="0" eb="4">
      <t>ハチオウジシ</t>
    </rPh>
    <rPh sb="4" eb="5">
      <t>チョウ</t>
    </rPh>
    <rPh sb="6" eb="8">
      <t>イシモリ</t>
    </rPh>
    <rPh sb="9" eb="10">
      <t>タカシ</t>
    </rPh>
    <rPh sb="10" eb="11">
      <t>ココロザシ</t>
    </rPh>
    <phoneticPr fontId="2"/>
  </si>
  <si>
    <t>指　定　書</t>
    <rPh sb="0" eb="1">
      <t>ユビ</t>
    </rPh>
    <rPh sb="2" eb="3">
      <t>サダム</t>
    </rPh>
    <rPh sb="4" eb="5">
      <t>ショ</t>
    </rPh>
    <phoneticPr fontId="2"/>
  </si>
  <si>
    <t>　身体障害者福祉法第１５条第１項の規定による身体に障害のある者の診断を担当する医師として、下記のとおり指定します。</t>
    <phoneticPr fontId="2"/>
  </si>
  <si>
    <t>４　指定年月日</t>
    <rPh sb="2" eb="4">
      <t>シテイ</t>
    </rPh>
    <rPh sb="4" eb="7">
      <t>ネンガッピ</t>
    </rPh>
    <phoneticPr fontId="2"/>
  </si>
  <si>
    <t>指定年月日</t>
    <rPh sb="0" eb="2">
      <t>シテイ</t>
    </rPh>
    <rPh sb="2" eb="5">
      <t>ネンガッピ</t>
    </rPh>
    <phoneticPr fontId="2"/>
  </si>
  <si>
    <t>令和3年（2021年）7月1日　※文字列で記載</t>
    <rPh sb="17" eb="20">
      <t>モジレツ</t>
    </rPh>
    <rPh sb="21" eb="23">
      <t>キサイ</t>
    </rPh>
    <phoneticPr fontId="2"/>
  </si>
  <si>
    <t>経　歴　書</t>
    <rPh sb="0" eb="1">
      <t>ケイ</t>
    </rPh>
    <rPh sb="2" eb="3">
      <t>レキ</t>
    </rPh>
    <rPh sb="4" eb="5">
      <t>ショ</t>
    </rPh>
    <phoneticPr fontId="2"/>
  </si>
  <si>
    <r>
      <t>2768　</t>
    </r>
    <r>
      <rPr>
        <i/>
        <sz val="9"/>
        <color rgb="FFFF0000"/>
        <rFont val="游ゴシック"/>
        <family val="3"/>
        <charset val="128"/>
        <scheme val="minor"/>
      </rPr>
      <t>※ない場合は空欄で可</t>
    </r>
    <rPh sb="8" eb="10">
      <t>バアイ</t>
    </rPh>
    <rPh sb="11" eb="13">
      <t>クウラン</t>
    </rPh>
    <rPh sb="14" eb="15">
      <t>カ</t>
    </rPh>
    <phoneticPr fontId="2"/>
  </si>
  <si>
    <r>
      <t>医学博士　</t>
    </r>
    <r>
      <rPr>
        <i/>
        <sz val="9"/>
        <color rgb="FFFF0000"/>
        <rFont val="游ゴシック"/>
        <family val="3"/>
        <charset val="128"/>
        <scheme val="minor"/>
      </rPr>
      <t>※取得している場合のみ　</t>
    </r>
    <rPh sb="0" eb="2">
      <t>イガク</t>
    </rPh>
    <rPh sb="2" eb="4">
      <t>ハカセ</t>
    </rPh>
    <phoneticPr fontId="2"/>
  </si>
  <si>
    <r>
      <t>平成〇年〇月〇日　</t>
    </r>
    <r>
      <rPr>
        <i/>
        <sz val="9"/>
        <color rgb="FFFF0000"/>
        <rFont val="游ゴシック"/>
        <family val="3"/>
        <charset val="128"/>
        <scheme val="minor"/>
      </rPr>
      <t>※取得している場合のみ</t>
    </r>
    <rPh sb="0" eb="2">
      <t>ヘイセイ</t>
    </rPh>
    <rPh sb="3" eb="4">
      <t>ネン</t>
    </rPh>
    <rPh sb="5" eb="6">
      <t>ガツ</t>
    </rPh>
    <rPh sb="7" eb="8">
      <t>ニチ</t>
    </rPh>
    <phoneticPr fontId="2"/>
  </si>
  <si>
    <t>用紙設定
①角２封筒
②余白ゼロ
③マルチパーパス
④印刷面を上</t>
    <rPh sb="0" eb="2">
      <t>ヨウシ</t>
    </rPh>
    <rPh sb="2" eb="4">
      <t>セッテイ</t>
    </rPh>
    <rPh sb="6" eb="7">
      <t>カク</t>
    </rPh>
    <rPh sb="8" eb="10">
      <t>フウトウ</t>
    </rPh>
    <rPh sb="12" eb="14">
      <t>ヨハク</t>
    </rPh>
    <rPh sb="27" eb="29">
      <t>インサツ</t>
    </rPh>
    <rPh sb="29" eb="30">
      <t>メン</t>
    </rPh>
    <rPh sb="31" eb="32">
      <t>ウエ</t>
    </rPh>
    <phoneticPr fontId="23"/>
  </si>
  <si>
    <t>障害者福祉課</t>
    <rPh sb="0" eb="3">
      <t>ショウガイシャ</t>
    </rPh>
    <rPh sb="3" eb="5">
      <t>フクシ</t>
    </rPh>
    <rPh sb="5" eb="6">
      <t>カ</t>
    </rPh>
    <phoneticPr fontId="2"/>
  </si>
  <si>
    <t>検索番号</t>
    <rPh sb="0" eb="2">
      <t>ケンサク</t>
    </rPh>
    <rPh sb="2" eb="4">
      <t>バンゴウ</t>
    </rPh>
    <phoneticPr fontId="2"/>
  </si>
  <si>
    <t>令和3年（2021年）6月25日　※文字列で記載</t>
    <rPh sb="18" eb="21">
      <t>モジレツ</t>
    </rPh>
    <rPh sb="22" eb="24">
      <t>キサイ</t>
    </rPh>
    <phoneticPr fontId="2"/>
  </si>
  <si>
    <t>通知年月日（郵送日）</t>
    <rPh sb="0" eb="5">
      <t>ツウチネンガッピ</t>
    </rPh>
    <rPh sb="6" eb="9">
      <t>ユウソウビ</t>
    </rPh>
    <phoneticPr fontId="2"/>
  </si>
  <si>
    <r>
      <t>医療法人社団〇〇会　八王子病院　</t>
    </r>
    <r>
      <rPr>
        <i/>
        <sz val="9"/>
        <color rgb="FFFF0000"/>
        <rFont val="游ゴシック"/>
        <family val="3"/>
        <charset val="128"/>
        <scheme val="minor"/>
      </rPr>
      <t>※市内の病院だけを記入</t>
    </r>
    <rPh sb="17" eb="19">
      <t>シナイ</t>
    </rPh>
    <rPh sb="20" eb="22">
      <t>ビョウイン</t>
    </rPh>
    <rPh sb="25" eb="27">
      <t>キニュウ</t>
    </rPh>
    <phoneticPr fontId="2"/>
  </si>
  <si>
    <r>
      <t>042-XXX-XXXX　</t>
    </r>
    <r>
      <rPr>
        <i/>
        <sz val="9"/>
        <color rgb="FFFF0000"/>
        <rFont val="游ゴシック"/>
        <family val="3"/>
        <charset val="128"/>
        <scheme val="minor"/>
      </rPr>
      <t>※市外局番から記入</t>
    </r>
    <rPh sb="14" eb="16">
      <t>シガイ</t>
    </rPh>
    <rPh sb="16" eb="18">
      <t>キョクバン</t>
    </rPh>
    <rPh sb="20" eb="22">
      <t>キニュウ</t>
    </rPh>
    <phoneticPr fontId="2"/>
  </si>
  <si>
    <t>第123456号</t>
    <rPh sb="0" eb="1">
      <t>ダイ</t>
    </rPh>
    <rPh sb="7" eb="8">
      <t>ゴウ</t>
    </rPh>
    <phoneticPr fontId="2"/>
  </si>
  <si>
    <t>身体障害者福祉法第１５条指定医の指定及び指定内容の変更等について</t>
    <rPh sb="0" eb="2">
      <t>シンタイ</t>
    </rPh>
    <rPh sb="2" eb="5">
      <t>ショウガイシャ</t>
    </rPh>
    <rPh sb="5" eb="8">
      <t>フクシホウ</t>
    </rPh>
    <rPh sb="8" eb="9">
      <t>ダイ</t>
    </rPh>
    <rPh sb="11" eb="12">
      <t>ジョウ</t>
    </rPh>
    <rPh sb="12" eb="15">
      <t>シテイイ</t>
    </rPh>
    <rPh sb="16" eb="18">
      <t>シテイ</t>
    </rPh>
    <rPh sb="18" eb="19">
      <t>オヨ</t>
    </rPh>
    <rPh sb="20" eb="22">
      <t>シテイ</t>
    </rPh>
    <rPh sb="22" eb="24">
      <t>ナイヨウ</t>
    </rPh>
    <rPh sb="25" eb="27">
      <t>ヘンコウ</t>
    </rPh>
    <rPh sb="27" eb="28">
      <t>トウ</t>
    </rPh>
    <phoneticPr fontId="2"/>
  </si>
  <si>
    <t>№</t>
    <phoneticPr fontId="2"/>
  </si>
  <si>
    <t>申請内容</t>
    <rPh sb="0" eb="2">
      <t>シンセイ</t>
    </rPh>
    <rPh sb="2" eb="4">
      <t>ナイヨウ</t>
    </rPh>
    <phoneticPr fontId="2"/>
  </si>
  <si>
    <t>部会名</t>
    <rPh sb="0" eb="2">
      <t>ブカイ</t>
    </rPh>
    <rPh sb="2" eb="3">
      <t>メイ</t>
    </rPh>
    <phoneticPr fontId="2"/>
  </si>
  <si>
    <t>審査結果</t>
    <rPh sb="0" eb="2">
      <t>シンサ</t>
    </rPh>
    <rPh sb="2" eb="4">
      <t>ケッカ</t>
    </rPh>
    <phoneticPr fontId="2"/>
  </si>
  <si>
    <t>医師の氏名</t>
    <rPh sb="0" eb="2">
      <t>イシ</t>
    </rPh>
    <rPh sb="3" eb="5">
      <t>シメイ</t>
    </rPh>
    <phoneticPr fontId="2"/>
  </si>
  <si>
    <t>担当科目</t>
    <rPh sb="0" eb="2">
      <t>タントウ</t>
    </rPh>
    <rPh sb="2" eb="4">
      <t>カモク</t>
    </rPh>
    <phoneticPr fontId="2"/>
  </si>
  <si>
    <t>指定医審査部会</t>
    <rPh sb="0" eb="3">
      <t>シテイイ</t>
    </rPh>
    <rPh sb="3" eb="5">
      <t>シンサ</t>
    </rPh>
    <rPh sb="5" eb="7">
      <t>ブカイ</t>
    </rPh>
    <phoneticPr fontId="2"/>
  </si>
  <si>
    <t>申請内容のとおり承認</t>
    <rPh sb="0" eb="2">
      <t>シンセイ</t>
    </rPh>
    <rPh sb="2" eb="4">
      <t>ナイヨウ</t>
    </rPh>
    <rPh sb="8" eb="10">
      <t>ショウニン</t>
    </rPh>
    <phoneticPr fontId="2"/>
  </si>
  <si>
    <t>結果決裁に値の貼り付けをする</t>
    <rPh sb="0" eb="4">
      <t>ケッカケッサイ</t>
    </rPh>
    <rPh sb="5" eb="6">
      <t>アタイ</t>
    </rPh>
    <rPh sb="7" eb="8">
      <t>ハ</t>
    </rPh>
    <rPh sb="9" eb="10">
      <t>ツ</t>
    </rPh>
    <phoneticPr fontId="2"/>
  </si>
  <si>
    <t xml:space="preserve">八王子市福祉部
障害者福祉課　手帳担当
直通電話　
０４２－６２０－７２４５
</t>
    <phoneticPr fontId="39"/>
  </si>
  <si>
    <t>いつもお世話になっております。</t>
    <phoneticPr fontId="39"/>
  </si>
  <si>
    <t>御手数をかけしますが、どうぞよろしくお願いいたします。</t>
    <phoneticPr fontId="39"/>
  </si>
  <si>
    <t xml:space="preserve">
</t>
    <phoneticPr fontId="2"/>
  </si>
  <si>
    <t>また、「身体障害者手帳診断書作成の手引」を別送しておりますので、併せて御確認下さい。</t>
    <phoneticPr fontId="39"/>
  </si>
  <si>
    <t>〒192-8501　八王子市元本郷町３－２４－１　
八王子市福祉部障害者福祉課　手帳担当
電話042-620-7245（直通）
E-mail　b440600@city.hachioji.tokyo.jp</t>
    <phoneticPr fontId="39"/>
  </si>
  <si>
    <t>八王子市福祉部障害者福祉課</t>
    <phoneticPr fontId="39"/>
  </si>
  <si>
    <t>　平素より八王子市の障害者福祉行政に御理解、御協力いただき厚くお礼申し上げます。
　御申請いただいていました身体障害者福祉法１５条指定医について、指定をしましたので、「指定書」を送付いたします。
　なお、「身体障害者手帳診断書作成の手引き」を別送しておりますので、併せて御確認下さい。</t>
    <phoneticPr fontId="39"/>
  </si>
  <si>
    <t>　平素より八王子市の障害者福祉行政に御理解、御協力いただき厚くお礼申し上げます。
　御申請いただいていました身体障害者福祉法１５条指定医について、指定をしましたので、「身体障害者手帳診断書作成の手引き」を送付いたします。
　なお、「指定書」を別送しておりますので、併せて御確認下さい。</t>
    <phoneticPr fontId="39"/>
  </si>
  <si>
    <t>医療機関の所在地</t>
    <rPh sb="0" eb="4">
      <t>イリョウキカン</t>
    </rPh>
    <rPh sb="5" eb="8">
      <t>ショザイチ</t>
    </rPh>
    <phoneticPr fontId="39"/>
  </si>
  <si>
    <t>件名</t>
    <rPh sb="0" eb="2">
      <t>ケンメイ</t>
    </rPh>
    <phoneticPr fontId="2"/>
  </si>
  <si>
    <t>15条指定医の新規申請について</t>
    <rPh sb="2" eb="6">
      <t>ジョウシテイイ</t>
    </rPh>
    <rPh sb="7" eb="11">
      <t>シンキシンセイ</t>
    </rPh>
    <phoneticPr fontId="2"/>
  </si>
  <si>
    <t>医師免許証の写しの写真（画像ファイル）をこちらに張り付けてください。
難しい場合はPDFファイルを本エクセルファイルとは別に添付するか、郵送で医師免許証の写しを送付してください。</t>
    <rPh sb="0" eb="2">
      <t>イシ</t>
    </rPh>
    <rPh sb="2" eb="5">
      <t>メンキョショウ</t>
    </rPh>
    <rPh sb="6" eb="7">
      <t>ウツ</t>
    </rPh>
    <rPh sb="9" eb="11">
      <t>シャシン</t>
    </rPh>
    <rPh sb="12" eb="14">
      <t>ガゾウ</t>
    </rPh>
    <rPh sb="24" eb="25">
      <t>ハ</t>
    </rPh>
    <rPh sb="26" eb="27">
      <t>ツ</t>
    </rPh>
    <rPh sb="36" eb="37">
      <t>ムズカ</t>
    </rPh>
    <rPh sb="39" eb="41">
      <t>バアイ</t>
    </rPh>
    <rPh sb="50" eb="51">
      <t>ホン</t>
    </rPh>
    <rPh sb="61" eb="62">
      <t>ベツ</t>
    </rPh>
    <rPh sb="63" eb="65">
      <t>テンプ</t>
    </rPh>
    <rPh sb="69" eb="71">
      <t>ユウソウ</t>
    </rPh>
    <rPh sb="72" eb="74">
      <t>イシ</t>
    </rPh>
    <rPh sb="74" eb="77">
      <t>メンキョショウ</t>
    </rPh>
    <rPh sb="78" eb="79">
      <t>ウツ</t>
    </rPh>
    <rPh sb="81" eb="83">
      <t>ソウフ</t>
    </rPh>
    <phoneticPr fontId="2"/>
  </si>
  <si>
    <t>万が一、メールの返信がない場合は、電話（042-620-7245）でご連絡ください。</t>
    <rPh sb="0" eb="1">
      <t>マン</t>
    </rPh>
    <rPh sb="2" eb="3">
      <t>イチ</t>
    </rPh>
    <rPh sb="8" eb="10">
      <t>ヘンシン</t>
    </rPh>
    <rPh sb="13" eb="15">
      <t>バアイ</t>
    </rPh>
    <rPh sb="17" eb="19">
      <t>デンワ</t>
    </rPh>
    <rPh sb="35" eb="37">
      <t>レンラク</t>
    </rPh>
    <phoneticPr fontId="2"/>
  </si>
  <si>
    <t>入力シート１、入力シート２に必要事項を記入し、医師免許の写しを添付の上、このエクセルファイルを電子メールで送付してください。</t>
    <rPh sb="0" eb="2">
      <t>ニュウリョク</t>
    </rPh>
    <rPh sb="7" eb="9">
      <t>ニュウリョク</t>
    </rPh>
    <rPh sb="14" eb="16">
      <t>ヒツヨウ</t>
    </rPh>
    <rPh sb="16" eb="18">
      <t>ジコウ</t>
    </rPh>
    <rPh sb="19" eb="21">
      <t>キニュウ</t>
    </rPh>
    <rPh sb="23" eb="25">
      <t>イシ</t>
    </rPh>
    <rPh sb="25" eb="27">
      <t>メンキョ</t>
    </rPh>
    <rPh sb="28" eb="29">
      <t>ウツ</t>
    </rPh>
    <rPh sb="31" eb="33">
      <t>テンプ</t>
    </rPh>
    <rPh sb="34" eb="35">
      <t>ウエ</t>
    </rPh>
    <rPh sb="47" eb="49">
      <t>デンシ</t>
    </rPh>
    <rPh sb="53" eb="55">
      <t>ソウフ</t>
    </rPh>
    <phoneticPr fontId="2"/>
  </si>
  <si>
    <t>メールアドレス</t>
    <phoneticPr fontId="2"/>
  </si>
  <si>
    <t>申　請　先</t>
    <rPh sb="0" eb="1">
      <t>サル</t>
    </rPh>
    <rPh sb="2" eb="3">
      <t>ショウ</t>
    </rPh>
    <rPh sb="4" eb="5">
      <t>サキ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</si>
  <si>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英語の論文の場合は、和文訳を併記すること。</t>
    </r>
    <r>
      <rPr>
        <i/>
        <sz val="9"/>
        <color theme="1"/>
        <rFont val="游ゴシック"/>
        <family val="3"/>
        <charset val="128"/>
        <scheme val="minor"/>
      </rPr>
      <t xml:space="preserve">※取得している場合のみ
</t>
    </r>
    <r>
      <rPr>
        <sz val="11"/>
        <color theme="1"/>
        <rFont val="游ゴシック"/>
        <family val="3"/>
        <charset val="128"/>
        <scheme val="minor"/>
      </rPr>
      <t xml:space="preserve">
例：英字論文名（和訳論文名）</t>
    </r>
    <rPh sb="0" eb="2">
      <t>エイゴ</t>
    </rPh>
    <rPh sb="3" eb="5">
      <t>ロンブン</t>
    </rPh>
    <rPh sb="6" eb="8">
      <t>バアイ</t>
    </rPh>
    <rPh sb="10" eb="12">
      <t>ワブン</t>
    </rPh>
    <rPh sb="12" eb="13">
      <t>ヤク</t>
    </rPh>
    <rPh sb="14" eb="16">
      <t>ヘイキ</t>
    </rPh>
    <rPh sb="34" eb="35">
      <t>レイ</t>
    </rPh>
    <rPh sb="36" eb="38">
      <t>エイジ</t>
    </rPh>
    <rPh sb="38" eb="41">
      <t>ロンブンメイ</t>
    </rPh>
    <rPh sb="42" eb="44">
      <t>ワヤク</t>
    </rPh>
    <rPh sb="44" eb="47">
      <t>ロンブンメイ</t>
    </rPh>
    <phoneticPr fontId="2"/>
  </si>
  <si>
    <r>
      <t>※複数の医療機関で申請する場合は記入　</t>
    </r>
    <r>
      <rPr>
        <i/>
        <sz val="9"/>
        <color rgb="FFFF0000"/>
        <rFont val="游ゴシック"/>
        <family val="3"/>
        <charset val="128"/>
        <scheme val="minor"/>
      </rPr>
      <t>※市内の病院だけを記入</t>
    </r>
    <rPh sb="1" eb="3">
      <t>フクスウ</t>
    </rPh>
    <rPh sb="4" eb="6">
      <t>イリョウ</t>
    </rPh>
    <rPh sb="6" eb="8">
      <t>キカン</t>
    </rPh>
    <rPh sb="9" eb="11">
      <t>シンセイ</t>
    </rPh>
    <rPh sb="13" eb="15">
      <t>バアイ</t>
    </rPh>
    <rPh sb="16" eb="18">
      <t>キニュウ</t>
    </rPh>
    <phoneticPr fontId="2"/>
  </si>
  <si>
    <r>
      <t>　・加入学会については、</t>
    </r>
    <r>
      <rPr>
        <sz val="11"/>
        <color rgb="FFFF0000"/>
        <rFont val="游ゴシック"/>
        <family val="3"/>
        <charset val="128"/>
        <scheme val="minor"/>
      </rPr>
      <t>担当科目と直接関係ある「学会」</t>
    </r>
    <r>
      <rPr>
        <b/>
        <u/>
        <sz val="11"/>
        <color rgb="FFFF0000"/>
        <rFont val="游ゴシック"/>
        <family val="3"/>
        <charset val="128"/>
        <scheme val="minor"/>
      </rPr>
      <t>のみ</t>
    </r>
    <r>
      <rPr>
        <sz val="11"/>
        <color rgb="FFFF0000"/>
        <rFont val="游ゴシック"/>
        <family val="3"/>
        <charset val="128"/>
        <scheme val="minor"/>
      </rPr>
      <t>記入してください。</t>
    </r>
    <r>
      <rPr>
        <sz val="11"/>
        <color theme="1"/>
        <rFont val="游ゴシック"/>
        <family val="3"/>
        <charset val="128"/>
        <scheme val="minor"/>
      </rPr>
      <t xml:space="preserve">
　・学会で認定専門医等に認定されている場合は、認定登録番号も記入してください</t>
    </r>
    <phoneticPr fontId="2"/>
  </si>
  <si>
    <t>（書類に押印は不要です。）</t>
    <rPh sb="1" eb="3">
      <t>ショルイ</t>
    </rPh>
    <rPh sb="4" eb="6">
      <t>オウイン</t>
    </rPh>
    <rPh sb="7" eb="9">
      <t>フヨウ</t>
    </rPh>
    <phoneticPr fontId="2"/>
  </si>
  <si>
    <r>
      <t>八王子市〇町〇-〇-〇　</t>
    </r>
    <r>
      <rPr>
        <i/>
        <sz val="9"/>
        <color rgb="FFFF0000"/>
        <rFont val="游ゴシック"/>
        <family val="3"/>
        <charset val="128"/>
        <scheme val="minor"/>
      </rPr>
      <t>※八王子市から記入（「2丁目3番地1号」は「2-3-1」と記載する）</t>
    </r>
    <rPh sb="0" eb="4">
      <t>ハチオウジシ</t>
    </rPh>
    <rPh sb="5" eb="6">
      <t>マチ</t>
    </rPh>
    <rPh sb="13" eb="17">
      <t>ハチオウジシ</t>
    </rPh>
    <rPh sb="19" eb="21">
      <t>キニュウ</t>
    </rPh>
    <rPh sb="24" eb="26">
      <t>チョウメ</t>
    </rPh>
    <rPh sb="27" eb="29">
      <t>バンチ</t>
    </rPh>
    <rPh sb="30" eb="31">
      <t>ゴウ</t>
    </rPh>
    <rPh sb="41" eb="43">
      <t>キサイ</t>
    </rPh>
    <phoneticPr fontId="2"/>
  </si>
  <si>
    <r>
      <t>八王子市元本郷町3-24-1　</t>
    </r>
    <r>
      <rPr>
        <i/>
        <sz val="9"/>
        <color rgb="FFFF0000"/>
        <rFont val="游ゴシック"/>
        <family val="3"/>
        <charset val="128"/>
        <scheme val="minor"/>
      </rPr>
      <t>※「2丁目3番地1号」は「2-3-1」と記載する</t>
    </r>
    <rPh sb="0" eb="4">
      <t>ハチオウジシ</t>
    </rPh>
    <rPh sb="4" eb="8">
      <t>モトホンゴウチョウ</t>
    </rPh>
    <phoneticPr fontId="2"/>
  </si>
  <si>
    <t>第３号様式（第２条関係）</t>
    <phoneticPr fontId="2"/>
  </si>
  <si>
    <r>
      <t>八王子大学医学部　</t>
    </r>
    <r>
      <rPr>
        <i/>
        <sz val="9"/>
        <color rgb="FFFF0000"/>
        <rFont val="游ゴシック"/>
        <family val="3"/>
        <charset val="128"/>
        <scheme val="minor"/>
      </rPr>
      <t>※大学院ではなく大学名</t>
    </r>
    <rPh sb="0" eb="3">
      <t>ハチオウジ</t>
    </rPh>
    <rPh sb="3" eb="5">
      <t>ダイガク</t>
    </rPh>
    <rPh sb="5" eb="7">
      <t>イガク</t>
    </rPh>
    <rPh sb="7" eb="8">
      <t>ブ</t>
    </rPh>
    <rPh sb="10" eb="13">
      <t>ダイガクイン</t>
    </rPh>
    <rPh sb="17" eb="20">
      <t>ダイガクメイ</t>
    </rPh>
    <phoneticPr fontId="2"/>
  </si>
  <si>
    <t>大　学</t>
    <rPh sb="0" eb="1">
      <t>ダイ</t>
    </rPh>
    <rPh sb="2" eb="3">
      <t>ガク</t>
    </rPh>
    <phoneticPr fontId="2"/>
  </si>
  <si>
    <t>名　等</t>
    <rPh sb="0" eb="1">
      <t>メイ</t>
    </rPh>
    <rPh sb="2" eb="3">
      <t>ナド</t>
    </rPh>
    <phoneticPr fontId="2"/>
  </si>
  <si>
    <t>医　師</t>
    <rPh sb="0" eb="1">
      <t>イ</t>
    </rPh>
    <rPh sb="2" eb="3">
      <t>シ</t>
    </rPh>
    <phoneticPr fontId="2"/>
  </si>
  <si>
    <t>免　許</t>
    <rPh sb="0" eb="1">
      <t>メン</t>
    </rPh>
    <rPh sb="2" eb="3">
      <t>モト</t>
    </rPh>
    <phoneticPr fontId="2"/>
  </si>
  <si>
    <t>医　籍</t>
    <rPh sb="0" eb="1">
      <t>イ</t>
    </rPh>
    <rPh sb="2" eb="3">
      <t>セキ</t>
    </rPh>
    <phoneticPr fontId="2"/>
  </si>
  <si>
    <t>登　録</t>
    <rPh sb="0" eb="1">
      <t>ノボル</t>
    </rPh>
    <rPh sb="2" eb="3">
      <t>ロク</t>
    </rPh>
    <phoneticPr fontId="2"/>
  </si>
  <si>
    <t>論　文</t>
    <rPh sb="0" eb="1">
      <t>ロン</t>
    </rPh>
    <rPh sb="2" eb="3">
      <t>ブン</t>
    </rPh>
    <phoneticPr fontId="2"/>
  </si>
  <si>
    <t>加　入</t>
    <rPh sb="0" eb="1">
      <t>カ</t>
    </rPh>
    <rPh sb="2" eb="3">
      <t>イ</t>
    </rPh>
    <phoneticPr fontId="2"/>
  </si>
  <si>
    <t>学　会</t>
    <rPh sb="0" eb="1">
      <t>ガク</t>
    </rPh>
    <rPh sb="2" eb="3">
      <t>カイ</t>
    </rPh>
    <phoneticPr fontId="2"/>
  </si>
  <si>
    <t>等</t>
    <rPh sb="0" eb="1">
      <t>トウ</t>
    </rPh>
    <phoneticPr fontId="2"/>
  </si>
  <si>
    <t>特　記</t>
    <rPh sb="0" eb="1">
      <t>トク</t>
    </rPh>
    <rPh sb="2" eb="3">
      <t>キ</t>
    </rPh>
    <phoneticPr fontId="2"/>
  </si>
  <si>
    <t>事　項</t>
    <rPh sb="0" eb="1">
      <t>コト</t>
    </rPh>
    <rPh sb="2" eb="3">
      <t>コウ</t>
    </rPh>
    <phoneticPr fontId="2"/>
  </si>
  <si>
    <t>等</t>
    <rPh sb="0" eb="1">
      <t>ナド</t>
    </rPh>
    <phoneticPr fontId="2"/>
  </si>
  <si>
    <t>正確な日付がわからない場合は、おおよその日付を記載してください。</t>
    <rPh sb="0" eb="2">
      <t>セイカク</t>
    </rPh>
    <rPh sb="3" eb="5">
      <t>ヒヅケ</t>
    </rPh>
    <rPh sb="11" eb="13">
      <t>バアイ</t>
    </rPh>
    <rPh sb="20" eb="22">
      <t>ヒヅケ</t>
    </rPh>
    <rPh sb="23" eb="25">
      <t>キサイ</t>
    </rPh>
    <phoneticPr fontId="2"/>
  </si>
  <si>
    <r>
      <t xml:space="preserve">↑数字だけを入力してください。
</t>
    </r>
    <r>
      <rPr>
        <sz val="9"/>
        <color theme="1"/>
        <rFont val="游ゴシック"/>
        <family val="3"/>
        <charset val="128"/>
        <scheme val="minor"/>
      </rPr>
      <t>※</t>
    </r>
    <r>
      <rPr>
        <sz val="8"/>
        <color theme="1"/>
        <rFont val="游ゴシック"/>
        <family val="3"/>
        <charset val="128"/>
        <scheme val="minor"/>
      </rPr>
      <t>「日」は自動入力されます</t>
    </r>
    <rPh sb="1" eb="3">
      <t>スウジ</t>
    </rPh>
    <rPh sb="6" eb="8">
      <t>ニュウリョク</t>
    </rPh>
    <phoneticPr fontId="2"/>
  </si>
  <si>
    <t>↑非常勤の場合だけ入力してください</t>
    <rPh sb="9" eb="11">
      <t>ニュウリョク</t>
    </rPh>
    <phoneticPr fontId="2"/>
  </si>
  <si>
    <t>生年月日から計算（印刷されません）
※年齢は社福審の翌月1日の年齢にする</t>
    <rPh sb="29" eb="30">
      <t>ニチ</t>
    </rPh>
    <phoneticPr fontId="2"/>
  </si>
  <si>
    <t>診　療　科　名</t>
    <rPh sb="0" eb="1">
      <t>ミ</t>
    </rPh>
    <rPh sb="2" eb="3">
      <t>イヤス</t>
    </rPh>
    <rPh sb="4" eb="5">
      <t>カ</t>
    </rPh>
    <rPh sb="6" eb="7">
      <t>メイ</t>
    </rPh>
    <phoneticPr fontId="2"/>
  </si>
  <si>
    <t>※複数の医療機関で申請する場合は記入　</t>
    <rPh sb="1" eb="3">
      <t>フクスウ</t>
    </rPh>
    <rPh sb="4" eb="6">
      <t>イリョウ</t>
    </rPh>
    <rPh sb="6" eb="8">
      <t>キカン</t>
    </rPh>
    <rPh sb="9" eb="11">
      <t>シンセイ</t>
    </rPh>
    <rPh sb="13" eb="15">
      <t>バアイ</t>
    </rPh>
    <rPh sb="16" eb="18">
      <t>キニュウ</t>
    </rPh>
    <phoneticPr fontId="2"/>
  </si>
  <si>
    <t>必ず
「片面印刷」
で印刷する</t>
    <rPh sb="0" eb="1">
      <t>カナラ</t>
    </rPh>
    <rPh sb="4" eb="8">
      <t>カタメンインサツ</t>
    </rPh>
    <rPh sb="11" eb="13">
      <t>インサツ</t>
    </rPh>
    <phoneticPr fontId="39"/>
  </si>
  <si>
    <r>
      <t>医事課　　</t>
    </r>
    <r>
      <rPr>
        <i/>
        <sz val="9"/>
        <color rgb="FFFF0000"/>
        <rFont val="游ゴシック"/>
        <family val="3"/>
        <charset val="128"/>
        <scheme val="minor"/>
      </rPr>
      <t>※空欄も可</t>
    </r>
    <rPh sb="0" eb="3">
      <t>イジカ</t>
    </rPh>
    <phoneticPr fontId="2"/>
  </si>
  <si>
    <t>申 請 方 法</t>
    <rPh sb="0" eb="1">
      <t>サル</t>
    </rPh>
    <rPh sb="2" eb="3">
      <t>ショウ</t>
    </rPh>
    <rPh sb="4" eb="5">
      <t>カタ</t>
    </rPh>
    <rPh sb="6" eb="7">
      <t>ホウ</t>
    </rPh>
    <phoneticPr fontId="2"/>
  </si>
  <si>
    <r>
      <t>内科、外科、小児科、産婦人科、臨床研修の場合は、</t>
    </r>
    <r>
      <rPr>
        <b/>
        <sz val="11"/>
        <color rgb="FFFF0000"/>
        <rFont val="游ゴシック"/>
        <family val="3"/>
        <charset val="128"/>
        <scheme val="minor"/>
      </rPr>
      <t>専門分野まで記入</t>
    </r>
    <rPh sb="15" eb="17">
      <t>リンショウ</t>
    </rPh>
    <rPh sb="17" eb="19">
      <t>ケンシュウ</t>
    </rPh>
    <phoneticPr fontId="2"/>
  </si>
  <si>
    <t>　基本情報</t>
    <rPh sb="1" eb="3">
      <t>キホン</t>
    </rPh>
    <rPh sb="3" eb="5">
      <t>ジョウホウ</t>
    </rPh>
    <phoneticPr fontId="2"/>
  </si>
  <si>
    <t>職</t>
    <rPh sb="0" eb="1">
      <t>ショク</t>
    </rPh>
    <phoneticPr fontId="2"/>
  </si>
  <si>
    <t>講師、助手、医長、医員 等</t>
    <phoneticPr fontId="2"/>
  </si>
  <si>
    <t>講師、助手、医長、医員 等</t>
    <phoneticPr fontId="2"/>
  </si>
  <si>
    <t>電子メールを受領したら、３開庁日以内に市から受領完了のメールの返信を行います。</t>
    <rPh sb="0" eb="2">
      <t>デンシ</t>
    </rPh>
    <rPh sb="6" eb="8">
      <t>ジュリョウ</t>
    </rPh>
    <rPh sb="13" eb="15">
      <t>カイチョウ</t>
    </rPh>
    <rPh sb="19" eb="20">
      <t>シ</t>
    </rPh>
    <rPh sb="22" eb="24">
      <t>ジュリョウ</t>
    </rPh>
    <rPh sb="24" eb="26">
      <t>カンリョウ</t>
    </rPh>
    <rPh sb="31" eb="33">
      <t>ヘンシン</t>
    </rPh>
    <rPh sb="34" eb="35">
      <t>オコナ</t>
    </rPh>
    <phoneticPr fontId="2"/>
  </si>
  <si>
    <r>
      <t>　・</t>
    </r>
    <r>
      <rPr>
        <sz val="11"/>
        <color rgb="FFFF0000"/>
        <rFont val="游ゴシック"/>
        <family val="3"/>
        <charset val="128"/>
        <scheme val="minor"/>
      </rPr>
      <t>腎臓機能障害の診断を担当科目とする者のみ</t>
    </r>
    <r>
      <rPr>
        <sz val="11"/>
        <color theme="1"/>
        <rFont val="游ゴシック"/>
        <family val="3"/>
        <charset val="128"/>
        <scheme val="minor"/>
      </rPr>
      <t>記入してください。</t>
    </r>
    <phoneticPr fontId="2"/>
  </si>
  <si>
    <t>令和〇年（2022年）〇月〇日</t>
    <phoneticPr fontId="2"/>
  </si>
  <si>
    <t>令和〇年（2023年）〇月〇日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</si>
</sst>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;@"/>
    <numFmt numFmtId="177" formatCode="0_);[Red]\(0\)"/>
    <numFmt numFmtId="178" formatCode="&quot;&quot;\,&quot;&quot;\,"/>
    <numFmt numFmtId="179" formatCode="#&quot;日&quot;"/>
    <numFmt numFmtId="180" formatCode="&quot;第&quot;####&quot;号&quot;"/>
    <numFmt numFmtId="181" formatCode="yyyy&quot;年&quot;m&quot;月&quot;d&quot;日&quot;;@"/>
    <numFmt numFmtId="182" formatCode="ggge&quot;年&quot;m&quot;月&quot;d&quot;日&quot;;;"/>
    <numFmt numFmtId="183" formatCode="0_);\(0\)"/>
  </numFmts>
  <fonts count="5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9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i/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2"/>
      <color rgb="FFFFFF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mediumGray">
        <fgColor theme="7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theme="0" tint="-4.9989318521683403E-2"/>
        <bgColor theme="7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</borders>
  <cellStyleXfs count="5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48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Border="1">
      <alignment vertical="center"/>
    </xf>
    <xf numFmtId="176" fontId="0" fillId="4" borderId="0" xfId="0" applyNumberFormat="1" applyFill="1" applyBorder="1">
      <alignment vertical="center"/>
    </xf>
    <xf numFmtId="58" fontId="0" fillId="4" borderId="0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2" xfId="0" applyFill="1" applyBorder="1">
      <alignment vertical="center"/>
    </xf>
    <xf numFmtId="178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17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0" xfId="0" applyFill="1" applyBorder="1" applyAlignment="1">
      <alignment vertical="center" wrapText="1"/>
    </xf>
    <xf numFmtId="0" fontId="0" fillId="5" borderId="39" xfId="0" applyFill="1" applyBorder="1" applyAlignment="1">
      <alignment horizontal="left" vertical="center" indent="1"/>
    </xf>
    <xf numFmtId="0" fontId="0" fillId="5" borderId="37" xfId="0" applyFill="1" applyBorder="1" applyAlignment="1">
      <alignment horizontal="left" vertical="center" indent="1"/>
    </xf>
    <xf numFmtId="0" fontId="0" fillId="5" borderId="40" xfId="0" applyFill="1" applyBorder="1" applyAlignment="1">
      <alignment horizontal="left" vertical="center" indent="1"/>
    </xf>
    <xf numFmtId="0" fontId="0" fillId="5" borderId="39" xfId="0" applyFill="1" applyBorder="1" applyAlignment="1">
      <alignment horizontal="left" vertical="center" wrapText="1" indent="1"/>
    </xf>
    <xf numFmtId="0" fontId="0" fillId="5" borderId="37" xfId="0" applyFill="1" applyBorder="1" applyAlignment="1">
      <alignment horizontal="left" vertical="center" wrapText="1" indent="1"/>
    </xf>
    <xf numFmtId="0" fontId="0" fillId="5" borderId="40" xfId="0" applyFill="1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181" fontId="0" fillId="4" borderId="2" xfId="0" applyNumberForma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14" fontId="0" fillId="0" borderId="0" xfId="0" applyNumberFormat="1">
      <alignment vertical="center"/>
    </xf>
    <xf numFmtId="176" fontId="0" fillId="5" borderId="2" xfId="0" applyNumberForma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4" fillId="0" borderId="4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49" fontId="3" fillId="2" borderId="0" xfId="0" applyNumberFormat="1" applyFont="1" applyFill="1">
      <alignment vertical="center"/>
    </xf>
    <xf numFmtId="0" fontId="0" fillId="0" borderId="0" xfId="0" applyAlignment="1">
      <alignment vertical="center" shrinkToFit="1"/>
    </xf>
    <xf numFmtId="176" fontId="0" fillId="4" borderId="0" xfId="0" applyNumberFormat="1" applyFill="1" applyAlignment="1">
      <alignment vertical="center" shrinkToFit="1"/>
    </xf>
    <xf numFmtId="0" fontId="0" fillId="3" borderId="21" xfId="0" applyFill="1" applyBorder="1">
      <alignment vertical="center"/>
    </xf>
    <xf numFmtId="0" fontId="0" fillId="3" borderId="17" xfId="0" applyFill="1" applyBorder="1">
      <alignment vertical="center"/>
    </xf>
    <xf numFmtId="176" fontId="0" fillId="3" borderId="17" xfId="0" applyNumberFormat="1" applyFill="1" applyBorder="1">
      <alignment vertical="center"/>
    </xf>
    <xf numFmtId="58" fontId="0" fillId="3" borderId="17" xfId="0" applyNumberFormat="1" applyFill="1" applyBorder="1">
      <alignment vertical="center"/>
    </xf>
    <xf numFmtId="177" fontId="0" fillId="3" borderId="19" xfId="0" applyNumberForma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3" xfId="0" applyFill="1" applyBorder="1">
      <alignment vertical="center"/>
    </xf>
    <xf numFmtId="0" fontId="9" fillId="3" borderId="17" xfId="0" applyFont="1" applyFill="1" applyBorder="1">
      <alignment vertical="center"/>
    </xf>
    <xf numFmtId="0" fontId="0" fillId="3" borderId="19" xfId="0" applyFill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179" fontId="0" fillId="5" borderId="56" xfId="0" applyNumberFormat="1" applyFill="1" applyBorder="1" applyAlignment="1">
      <alignment horizontal="center" vertical="center"/>
    </xf>
    <xf numFmtId="179" fontId="0" fillId="5" borderId="58" xfId="0" applyNumberFormat="1" applyFill="1" applyBorder="1" applyAlignment="1">
      <alignment horizontal="center" vertical="center" wrapText="1"/>
    </xf>
    <xf numFmtId="179" fontId="0" fillId="5" borderId="60" xfId="0" applyNumberForma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1" fillId="2" borderId="0" xfId="0" applyFont="1" applyFill="1" applyAlignment="1">
      <alignment vertical="center" shrinkToFit="1"/>
    </xf>
    <xf numFmtId="176" fontId="12" fillId="2" borderId="0" xfId="0" applyNumberFormat="1" applyFont="1" applyFill="1" applyAlignment="1">
      <alignment vertical="center" shrinkToFit="1"/>
    </xf>
    <xf numFmtId="0" fontId="22" fillId="0" borderId="0" xfId="3" applyFill="1" applyAlignment="1">
      <alignment vertical="center" shrinkToFit="1"/>
    </xf>
    <xf numFmtId="0" fontId="22" fillId="0" borderId="0" xfId="3" applyAlignment="1">
      <alignment vertical="center" shrinkToFit="1"/>
    </xf>
    <xf numFmtId="0" fontId="22" fillId="0" borderId="0" xfId="3">
      <alignment vertical="center"/>
    </xf>
    <xf numFmtId="0" fontId="22" fillId="0" borderId="0" xfId="3" applyFill="1">
      <alignment vertical="center"/>
    </xf>
    <xf numFmtId="0" fontId="24" fillId="0" borderId="0" xfId="3" applyFont="1" applyAlignment="1">
      <alignment vertical="center" shrinkToFit="1"/>
    </xf>
    <xf numFmtId="0" fontId="24" fillId="0" borderId="0" xfId="3" applyFont="1" applyFill="1" applyAlignment="1">
      <alignment vertical="center" shrinkToFit="1"/>
    </xf>
    <xf numFmtId="0" fontId="24" fillId="0" borderId="0" xfId="3" applyFont="1" applyFill="1" applyAlignment="1">
      <alignment horizontal="center" vertical="center" shrinkToFit="1"/>
    </xf>
    <xf numFmtId="0" fontId="24" fillId="0" borderId="0" xfId="3" applyFont="1" applyFill="1" applyAlignment="1">
      <alignment vertical="center" textRotation="255" shrinkToFit="1"/>
    </xf>
    <xf numFmtId="0" fontId="28" fillId="0" borderId="0" xfId="3" applyFont="1" applyFill="1" applyAlignment="1">
      <alignment vertical="center" shrinkToFit="1"/>
    </xf>
    <xf numFmtId="0" fontId="24" fillId="0" borderId="0" xfId="0" applyFont="1">
      <alignment vertical="center"/>
    </xf>
    <xf numFmtId="0" fontId="24" fillId="3" borderId="41" xfId="0" applyFont="1" applyFill="1" applyBorder="1">
      <alignment vertical="center"/>
    </xf>
    <xf numFmtId="0" fontId="24" fillId="3" borderId="42" xfId="0" applyFont="1" applyFill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4" fillId="0" borderId="8" xfId="0" applyFont="1" applyBorder="1">
      <alignment vertical="center"/>
    </xf>
    <xf numFmtId="0" fontId="24" fillId="0" borderId="10" xfId="0" applyFont="1" applyBorder="1">
      <alignment vertical="center"/>
    </xf>
    <xf numFmtId="0" fontId="32" fillId="0" borderId="0" xfId="0" applyFont="1" applyFill="1" applyAlignment="1">
      <alignment vertical="center"/>
    </xf>
    <xf numFmtId="0" fontId="24" fillId="0" borderId="13" xfId="0" applyFont="1" applyBorder="1">
      <alignment vertical="center"/>
    </xf>
    <xf numFmtId="0" fontId="24" fillId="0" borderId="14" xfId="0" applyFont="1" applyBorder="1">
      <alignment vertical="center"/>
    </xf>
    <xf numFmtId="0" fontId="33" fillId="0" borderId="0" xfId="0" applyNumberFormat="1" applyFont="1" applyFill="1" applyAlignment="1">
      <alignment vertical="center"/>
    </xf>
    <xf numFmtId="0" fontId="24" fillId="0" borderId="11" xfId="0" applyFont="1" applyBorder="1">
      <alignment vertical="center"/>
    </xf>
    <xf numFmtId="0" fontId="24" fillId="0" borderId="12" xfId="0" applyFont="1" applyBorder="1">
      <alignment vertical="center"/>
    </xf>
    <xf numFmtId="0" fontId="33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24" fillId="3" borderId="43" xfId="0" applyFont="1" applyFill="1" applyBorder="1">
      <alignment vertical="center"/>
    </xf>
    <xf numFmtId="0" fontId="24" fillId="3" borderId="41" xfId="0" applyFont="1" applyFill="1" applyBorder="1" applyAlignment="1">
      <alignment horizontal="centerContinuous" vertical="center"/>
    </xf>
    <xf numFmtId="0" fontId="24" fillId="3" borderId="43" xfId="0" applyFont="1" applyFill="1" applyBorder="1" applyAlignment="1">
      <alignment horizontal="centerContinuous" vertical="center"/>
    </xf>
    <xf numFmtId="0" fontId="24" fillId="3" borderId="42" xfId="0" applyFont="1" applyFill="1" applyBorder="1" applyAlignment="1">
      <alignment horizontal="centerContinuous" vertical="center"/>
    </xf>
    <xf numFmtId="0" fontId="24" fillId="3" borderId="8" xfId="0" applyFont="1" applyFill="1" applyBorder="1">
      <alignment vertical="center"/>
    </xf>
    <xf numFmtId="0" fontId="24" fillId="3" borderId="9" xfId="0" applyFont="1" applyFill="1" applyBorder="1">
      <alignment vertical="center"/>
    </xf>
    <xf numFmtId="0" fontId="24" fillId="3" borderId="10" xfId="0" applyFont="1" applyFill="1" applyBorder="1">
      <alignment vertical="center"/>
    </xf>
    <xf numFmtId="0" fontId="24" fillId="0" borderId="0" xfId="0" applyFont="1" applyBorder="1">
      <alignment vertical="center"/>
    </xf>
    <xf numFmtId="0" fontId="35" fillId="3" borderId="44" xfId="0" applyFont="1" applyFill="1" applyBorder="1">
      <alignment vertical="center"/>
    </xf>
    <xf numFmtId="0" fontId="35" fillId="3" borderId="45" xfId="0" applyFont="1" applyFill="1" applyBorder="1">
      <alignment vertical="center"/>
    </xf>
    <xf numFmtId="0" fontId="35" fillId="3" borderId="46" xfId="0" applyFont="1" applyFill="1" applyBorder="1">
      <alignment vertical="center"/>
    </xf>
    <xf numFmtId="0" fontId="24" fillId="0" borderId="9" xfId="0" applyFont="1" applyBorder="1">
      <alignment vertical="center"/>
    </xf>
    <xf numFmtId="0" fontId="35" fillId="3" borderId="11" xfId="0" applyFont="1" applyFill="1" applyBorder="1">
      <alignment vertical="center"/>
    </xf>
    <xf numFmtId="0" fontId="35" fillId="3" borderId="1" xfId="0" applyFont="1" applyFill="1" applyBorder="1">
      <alignment vertical="center"/>
    </xf>
    <xf numFmtId="0" fontId="35" fillId="3" borderId="12" xfId="0" applyFont="1" applyFill="1" applyBorder="1">
      <alignment vertical="center"/>
    </xf>
    <xf numFmtId="0" fontId="35" fillId="3" borderId="50" xfId="0" applyFont="1" applyFill="1" applyBorder="1">
      <alignment vertical="center"/>
    </xf>
    <xf numFmtId="0" fontId="24" fillId="0" borderId="13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11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1" xfId="0" applyFont="1" applyBorder="1">
      <alignment vertical="center"/>
    </xf>
    <xf numFmtId="0" fontId="24" fillId="3" borderId="1" xfId="0" applyFont="1" applyFill="1" applyBorder="1">
      <alignment vertical="center"/>
    </xf>
    <xf numFmtId="0" fontId="24" fillId="3" borderId="12" xfId="0" applyFont="1" applyFill="1" applyBorder="1">
      <alignment vertical="center"/>
    </xf>
    <xf numFmtId="0" fontId="3" fillId="0" borderId="0" xfId="0" applyFont="1" applyAlignment="1">
      <alignment horizontal="justify" vertical="center"/>
    </xf>
    <xf numFmtId="0" fontId="0" fillId="0" borderId="2" xfId="0" applyBorder="1" applyAlignment="1">
      <alignment vertical="center" shrinkToFit="1"/>
    </xf>
    <xf numFmtId="0" fontId="38" fillId="0" borderId="0" xfId="4" applyFont="1" applyAlignment="1">
      <alignment horizontal="center" vertical="center"/>
    </xf>
    <xf numFmtId="0" fontId="37" fillId="0" borderId="0" xfId="4" applyFont="1">
      <alignment vertical="center"/>
    </xf>
    <xf numFmtId="0" fontId="40" fillId="0" borderId="0" xfId="4" applyFont="1" applyAlignment="1">
      <alignment horizontal="center" vertical="center"/>
    </xf>
    <xf numFmtId="0" fontId="41" fillId="0" borderId="0" xfId="4" applyFont="1">
      <alignment vertical="center"/>
    </xf>
    <xf numFmtId="0" fontId="38" fillId="0" borderId="0" xfId="4" applyFont="1">
      <alignment vertical="center"/>
    </xf>
    <xf numFmtId="0" fontId="37" fillId="0" borderId="0" xfId="4" applyFont="1" applyAlignment="1">
      <alignment horizontal="center" vertical="center" shrinkToFit="1"/>
    </xf>
    <xf numFmtId="0" fontId="38" fillId="6" borderId="70" xfId="4" applyFont="1" applyFill="1" applyBorder="1" applyAlignment="1">
      <alignment horizontal="center" vertical="center"/>
    </xf>
    <xf numFmtId="0" fontId="38" fillId="6" borderId="71" xfId="4" applyFont="1" applyFill="1" applyBorder="1" applyAlignment="1">
      <alignment horizontal="center" vertical="center"/>
    </xf>
    <xf numFmtId="0" fontId="38" fillId="6" borderId="66" xfId="4" applyFont="1" applyFill="1" applyBorder="1" applyAlignment="1">
      <alignment horizontal="center" vertical="center"/>
    </xf>
    <xf numFmtId="0" fontId="37" fillId="0" borderId="42" xfId="4" applyFont="1" applyBorder="1" applyAlignment="1">
      <alignment vertical="center" wrapText="1"/>
    </xf>
    <xf numFmtId="0" fontId="37" fillId="0" borderId="2" xfId="4" applyFont="1" applyBorder="1" applyAlignment="1">
      <alignment vertical="center" wrapText="1"/>
    </xf>
    <xf numFmtId="0" fontId="37" fillId="0" borderId="2" xfId="4" applyFont="1" applyBorder="1" applyAlignment="1">
      <alignment horizontal="center" vertical="center" wrapText="1" shrinkToFit="1"/>
    </xf>
    <xf numFmtId="0" fontId="37" fillId="0" borderId="2" xfId="4" applyFont="1" applyBorder="1" applyAlignment="1">
      <alignment horizontal="left" vertical="center" wrapText="1"/>
    </xf>
    <xf numFmtId="49" fontId="37" fillId="0" borderId="2" xfId="4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7" fillId="0" borderId="0" xfId="4" applyFont="1" applyAlignment="1">
      <alignment vertical="center" wrapText="1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8" borderId="0" xfId="0" applyFill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0" fillId="0" borderId="0" xfId="0" applyProtection="1">
      <alignment vertical="center"/>
      <protection locked="0" hidden="1"/>
    </xf>
    <xf numFmtId="182" fontId="0" fillId="0" borderId="38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 vertical="center" indent="1" shrinkToFit="1"/>
      <protection locked="0"/>
    </xf>
    <xf numFmtId="0" fontId="0" fillId="0" borderId="38" xfId="0" applyBorder="1" applyAlignment="1" applyProtection="1">
      <alignment horizontal="left" vertical="center" wrapText="1" indent="1" shrinkToFit="1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179" fontId="0" fillId="0" borderId="62" xfId="0" applyNumberFormat="1" applyBorder="1" applyAlignment="1" applyProtection="1">
      <alignment horizontal="center" vertical="center"/>
      <protection locked="0"/>
    </xf>
    <xf numFmtId="182" fontId="0" fillId="0" borderId="37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 indent="1" shrinkToFit="1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179" fontId="0" fillId="0" borderId="58" xfId="0" applyNumberFormat="1" applyBorder="1" applyAlignment="1" applyProtection="1">
      <alignment horizontal="center" vertical="center"/>
      <protection locked="0"/>
    </xf>
    <xf numFmtId="176" fontId="0" fillId="0" borderId="37" xfId="0" applyNumberFormat="1" applyBorder="1" applyAlignment="1" applyProtection="1">
      <alignment horizontal="center" vertical="center"/>
      <protection locked="0"/>
    </xf>
    <xf numFmtId="182" fontId="0" fillId="0" borderId="64" xfId="0" applyNumberFormat="1" applyBorder="1" applyAlignment="1" applyProtection="1">
      <alignment horizontal="center" vertical="center"/>
      <protection locked="0"/>
    </xf>
    <xf numFmtId="176" fontId="0" fillId="0" borderId="64" xfId="0" applyNumberFormat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left" vertical="center" indent="1" shrinkToFit="1"/>
      <protection locked="0"/>
    </xf>
    <xf numFmtId="0" fontId="0" fillId="0" borderId="64" xfId="0" applyFill="1" applyBorder="1" applyAlignment="1" applyProtection="1">
      <alignment horizontal="center" vertical="center"/>
      <protection locked="0"/>
    </xf>
    <xf numFmtId="179" fontId="0" fillId="0" borderId="65" xfId="0" applyNumberFormat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 vertical="center" indent="1"/>
    </xf>
    <xf numFmtId="0" fontId="0" fillId="0" borderId="54" xfId="0" applyFont="1" applyBorder="1" applyAlignment="1">
      <alignment horizontal="center" vertical="center" wrapText="1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73" xfId="0" applyFill="1" applyBorder="1" applyAlignment="1" applyProtection="1">
      <alignment horizontal="center" vertical="center"/>
      <protection locked="0"/>
    </xf>
    <xf numFmtId="0" fontId="35" fillId="3" borderId="51" xfId="0" applyFont="1" applyFill="1" applyBorder="1" applyAlignment="1">
      <alignment vertical="center" shrinkToFit="1"/>
    </xf>
    <xf numFmtId="0" fontId="0" fillId="4" borderId="0" xfId="0" applyFill="1" applyAlignment="1">
      <alignment horizontal="center" vertical="center"/>
    </xf>
    <xf numFmtId="0" fontId="0" fillId="3" borderId="21" xfId="0" applyFill="1" applyBorder="1" applyProtection="1">
      <alignment vertical="center"/>
    </xf>
    <xf numFmtId="0" fontId="0" fillId="3" borderId="17" xfId="0" applyFill="1" applyBorder="1" applyProtection="1">
      <alignment vertical="center"/>
    </xf>
    <xf numFmtId="0" fontId="0" fillId="3" borderId="19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5" borderId="39" xfId="0" applyFill="1" applyBorder="1" applyAlignment="1">
      <alignment vertical="center" wrapText="1"/>
    </xf>
    <xf numFmtId="0" fontId="0" fillId="5" borderId="37" xfId="0" applyFill="1" applyBorder="1" applyAlignment="1">
      <alignment vertical="center" wrapText="1"/>
    </xf>
    <xf numFmtId="0" fontId="0" fillId="0" borderId="37" xfId="0" applyBorder="1" applyAlignment="1" applyProtection="1">
      <alignment horizontal="left" vertical="center" wrapText="1" indent="1" shrinkToFi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48" fillId="8" borderId="0" xfId="0" applyFont="1" applyFill="1" applyAlignment="1">
      <alignment horizontal="center" vertical="center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wrapText="1"/>
    </xf>
    <xf numFmtId="0" fontId="15" fillId="8" borderId="2" xfId="1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4" borderId="30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176" fontId="0" fillId="4" borderId="33" xfId="0" applyNumberFormat="1" applyFill="1" applyBorder="1" applyAlignment="1" applyProtection="1">
      <alignment horizontal="left" vertical="center" indent="1" shrinkToFit="1"/>
      <protection locked="0"/>
    </xf>
    <xf numFmtId="176" fontId="0" fillId="4" borderId="25" xfId="0" applyNumberFormat="1" applyFill="1" applyBorder="1" applyAlignment="1" applyProtection="1">
      <alignment horizontal="left" vertical="center" indent="1" shrinkToFit="1"/>
      <protection locked="0"/>
    </xf>
    <xf numFmtId="0" fontId="0" fillId="4" borderId="34" xfId="0" applyFill="1" applyBorder="1" applyAlignment="1" applyProtection="1">
      <alignment horizontal="left" vertical="center" indent="1" shrinkToFit="1"/>
      <protection locked="0"/>
    </xf>
    <xf numFmtId="0" fontId="0" fillId="4" borderId="26" xfId="0" applyFill="1" applyBorder="1" applyAlignment="1" applyProtection="1">
      <alignment horizontal="left" vertical="center" indent="1" shrinkToFit="1"/>
      <protection locked="0"/>
    </xf>
    <xf numFmtId="176" fontId="0" fillId="4" borderId="34" xfId="0" applyNumberFormat="1" applyFill="1" applyBorder="1" applyAlignment="1" applyProtection="1">
      <alignment horizontal="left" vertical="center" indent="1" shrinkToFit="1"/>
      <protection locked="0"/>
    </xf>
    <xf numFmtId="176" fontId="0" fillId="4" borderId="26" xfId="0" applyNumberFormat="1" applyFill="1" applyBorder="1" applyAlignment="1" applyProtection="1">
      <alignment horizontal="left" vertical="center" indent="1" shrinkToFit="1"/>
      <protection locked="0"/>
    </xf>
    <xf numFmtId="0" fontId="0" fillId="4" borderId="31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49" fontId="0" fillId="4" borderId="34" xfId="0" applyNumberFormat="1" applyFill="1" applyBorder="1" applyAlignment="1" applyProtection="1">
      <alignment horizontal="left" vertical="center" indent="1" shrinkToFit="1"/>
      <protection locked="0"/>
    </xf>
    <xf numFmtId="49" fontId="0" fillId="4" borderId="26" xfId="0" applyNumberFormat="1" applyFill="1" applyBorder="1" applyAlignment="1" applyProtection="1">
      <alignment horizontal="left" vertical="center" indent="1" shrinkToFit="1"/>
      <protection locked="0"/>
    </xf>
    <xf numFmtId="0" fontId="0" fillId="4" borderId="49" xfId="0" applyFill="1" applyBorder="1" applyAlignment="1" applyProtection="1">
      <alignment horizontal="left" vertical="center" indent="1" shrinkToFit="1"/>
      <protection locked="0"/>
    </xf>
    <xf numFmtId="0" fontId="0" fillId="4" borderId="27" xfId="0" applyFill="1" applyBorder="1" applyAlignment="1" applyProtection="1">
      <alignment horizontal="left" vertical="center" indent="1" shrinkToFit="1"/>
      <protection locked="0"/>
    </xf>
    <xf numFmtId="0" fontId="0" fillId="4" borderId="33" xfId="0" applyFill="1" applyBorder="1" applyAlignment="1" applyProtection="1">
      <alignment horizontal="left" vertical="center" indent="1" shrinkToFit="1"/>
      <protection locked="0"/>
    </xf>
    <xf numFmtId="0" fontId="0" fillId="4" borderId="25" xfId="0" applyFill="1" applyBorder="1" applyAlignment="1" applyProtection="1">
      <alignment horizontal="left" vertical="center" indent="1" shrinkToFit="1"/>
      <protection locked="0"/>
    </xf>
    <xf numFmtId="0" fontId="0" fillId="4" borderId="34" xfId="0" applyFill="1" applyBorder="1" applyAlignment="1" applyProtection="1">
      <alignment horizontal="left" vertical="center" indent="1"/>
      <protection locked="0"/>
    </xf>
    <xf numFmtId="0" fontId="0" fillId="4" borderId="26" xfId="0" applyFill="1" applyBorder="1" applyAlignment="1" applyProtection="1">
      <alignment horizontal="left" vertical="center" indent="1"/>
      <protection locked="0"/>
    </xf>
    <xf numFmtId="0" fontId="37" fillId="4" borderId="49" xfId="0" applyFont="1" applyFill="1" applyBorder="1" applyAlignment="1" applyProtection="1">
      <alignment horizontal="left" vertical="center" wrapText="1" indent="1"/>
      <protection locked="0"/>
    </xf>
    <xf numFmtId="0" fontId="37" fillId="4" borderId="27" xfId="0" applyFont="1" applyFill="1" applyBorder="1" applyAlignment="1" applyProtection="1">
      <alignment horizontal="left" vertical="center" wrapText="1" indent="1"/>
      <protection locked="0"/>
    </xf>
    <xf numFmtId="0" fontId="0" fillId="4" borderId="33" xfId="0" applyFill="1" applyBorder="1" applyAlignment="1" applyProtection="1">
      <alignment horizontal="left" vertical="center" indent="1"/>
      <protection locked="0"/>
    </xf>
    <xf numFmtId="0" fontId="0" fillId="4" borderId="25" xfId="0" applyFill="1" applyBorder="1" applyAlignment="1" applyProtection="1">
      <alignment horizontal="left" vertical="center" indent="1"/>
      <protection locked="0"/>
    </xf>
    <xf numFmtId="0" fontId="0" fillId="3" borderId="3" xfId="0" applyFill="1" applyBorder="1" applyAlignment="1">
      <alignment horizontal="center" vertical="center" shrinkToFit="1"/>
    </xf>
    <xf numFmtId="0" fontId="0" fillId="0" borderId="73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4" borderId="49" xfId="0" applyFill="1" applyBorder="1" applyAlignment="1" applyProtection="1">
      <alignment horizontal="left" vertical="center" indent="1"/>
      <protection locked="0"/>
    </xf>
    <xf numFmtId="0" fontId="0" fillId="4" borderId="27" xfId="0" applyFill="1" applyBorder="1" applyAlignment="1" applyProtection="1">
      <alignment horizontal="left" vertical="center" indent="1"/>
      <protection locked="0"/>
    </xf>
    <xf numFmtId="0" fontId="0" fillId="3" borderId="2" xfId="0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37" fillId="0" borderId="5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 wrapText="1" indent="1"/>
      <protection locked="0"/>
    </xf>
    <xf numFmtId="0" fontId="37" fillId="0" borderId="7" xfId="0" applyFont="1" applyFill="1" applyBorder="1" applyAlignment="1" applyProtection="1">
      <alignment horizontal="left" vertical="center" wrapText="1" indent="1"/>
      <protection locked="0"/>
    </xf>
    <xf numFmtId="0" fontId="0" fillId="0" borderId="5" xfId="0" applyFill="1" applyBorder="1" applyAlignment="1" applyProtection="1">
      <alignment horizontal="left" vertical="center"/>
    </xf>
    <xf numFmtId="0" fontId="0" fillId="0" borderId="55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/>
    </xf>
    <xf numFmtId="0" fontId="46" fillId="5" borderId="74" xfId="0" applyFont="1" applyFill="1" applyBorder="1" applyAlignment="1">
      <alignment horizontal="left" vertical="center" wrapText="1"/>
    </xf>
    <xf numFmtId="0" fontId="46" fillId="5" borderId="75" xfId="0" applyFont="1" applyFill="1" applyBorder="1" applyAlignment="1">
      <alignment horizontal="left" vertical="center" wrapText="1"/>
    </xf>
    <xf numFmtId="49" fontId="0" fillId="4" borderId="49" xfId="0" applyNumberFormat="1" applyFill="1" applyBorder="1" applyAlignment="1" applyProtection="1">
      <alignment horizontal="center" vertical="center" shrinkToFit="1"/>
      <protection locked="0"/>
    </xf>
    <xf numFmtId="49" fontId="0" fillId="4" borderId="27" xfId="0" applyNumberFormat="1" applyFill="1" applyBorder="1" applyAlignment="1" applyProtection="1">
      <alignment horizontal="center" vertical="center" shrinkToFit="1"/>
      <protection locked="0"/>
    </xf>
    <xf numFmtId="183" fontId="0" fillId="4" borderId="33" xfId="0" applyNumberFormat="1" applyFill="1" applyBorder="1" applyAlignment="1" applyProtection="1">
      <alignment horizontal="center" vertical="center" shrinkToFit="1"/>
      <protection locked="0"/>
    </xf>
    <xf numFmtId="183" fontId="0" fillId="4" borderId="25" xfId="0" applyNumberFormat="1" applyFill="1" applyBorder="1" applyAlignment="1" applyProtection="1">
      <alignment horizontal="center" vertical="center" shrinkToFit="1"/>
      <protection locked="0"/>
    </xf>
    <xf numFmtId="0" fontId="0" fillId="4" borderId="34" xfId="0" applyFill="1" applyBorder="1" applyAlignment="1" applyProtection="1">
      <alignment horizontal="center" vertical="center" shrinkToFit="1"/>
      <protection locked="0"/>
    </xf>
    <xf numFmtId="0" fontId="0" fillId="4" borderId="26" xfId="0" applyFill="1" applyBorder="1" applyAlignment="1" applyProtection="1">
      <alignment horizontal="center" vertical="center" shrinkToFit="1"/>
      <protection locked="0"/>
    </xf>
    <xf numFmtId="49" fontId="0" fillId="4" borderId="34" xfId="0" applyNumberFormat="1" applyFill="1" applyBorder="1" applyAlignment="1" applyProtection="1">
      <alignment horizontal="center" vertical="center" shrinkToFit="1"/>
      <protection locked="0"/>
    </xf>
    <xf numFmtId="49" fontId="0" fillId="4" borderId="26" xfId="0" applyNumberFormat="1" applyFill="1" applyBorder="1" applyAlignment="1" applyProtection="1">
      <alignment horizontal="center" vertical="center" shrinkToFit="1"/>
      <protection locked="0"/>
    </xf>
    <xf numFmtId="0" fontId="13" fillId="4" borderId="19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Fill="1" applyAlignment="1">
      <alignment horizontal="distributed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left" vertical="center" indent="1"/>
    </xf>
    <xf numFmtId="176" fontId="4" fillId="0" borderId="2" xfId="0" applyNumberFormat="1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/>
    </xf>
    <xf numFmtId="0" fontId="4" fillId="0" borderId="41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distributed" vertical="center"/>
    </xf>
    <xf numFmtId="176" fontId="4" fillId="0" borderId="0" xfId="0" applyNumberFormat="1" applyFont="1" applyFill="1" applyAlignment="1">
      <alignment horizontal="right" vertical="center"/>
    </xf>
    <xf numFmtId="0" fontId="16" fillId="0" borderId="2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distributed" vertical="center"/>
    </xf>
    <xf numFmtId="176" fontId="4" fillId="0" borderId="3" xfId="0" applyNumberFormat="1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 indent="1" shrinkToFit="1"/>
    </xf>
    <xf numFmtId="0" fontId="4" fillId="0" borderId="9" xfId="0" applyFont="1" applyBorder="1" applyAlignment="1">
      <alignment horizontal="left" vertical="center" wrapText="1" indent="1" shrinkToFit="1"/>
    </xf>
    <xf numFmtId="0" fontId="4" fillId="0" borderId="10" xfId="0" applyFont="1" applyBorder="1" applyAlignment="1">
      <alignment horizontal="left" vertical="center" wrapText="1" indent="1" shrinkToFit="1"/>
    </xf>
    <xf numFmtId="0" fontId="4" fillId="0" borderId="11" xfId="0" applyFont="1" applyBorder="1" applyAlignment="1">
      <alignment horizontal="left" vertical="center" wrapText="1" indent="1" shrinkToFit="1"/>
    </xf>
    <xf numFmtId="0" fontId="4" fillId="0" borderId="1" xfId="0" applyFont="1" applyBorder="1" applyAlignment="1">
      <alignment horizontal="left" vertical="center" wrapText="1" indent="1" shrinkToFit="1"/>
    </xf>
    <xf numFmtId="0" fontId="4" fillId="0" borderId="12" xfId="0" applyFont="1" applyBorder="1" applyAlignment="1">
      <alignment horizontal="left" vertical="center" wrapText="1" indent="1" shrinkToFit="1"/>
    </xf>
    <xf numFmtId="176" fontId="4" fillId="0" borderId="8" xfId="0" applyNumberFormat="1" applyFont="1" applyBorder="1" applyAlignment="1">
      <alignment horizontal="left" vertical="center" indent="1"/>
    </xf>
    <xf numFmtId="176" fontId="4" fillId="0" borderId="9" xfId="0" applyNumberFormat="1" applyFont="1" applyBorder="1" applyAlignment="1">
      <alignment horizontal="left" vertical="center" indent="1"/>
    </xf>
    <xf numFmtId="176" fontId="4" fillId="0" borderId="10" xfId="0" applyNumberFormat="1" applyFont="1" applyBorder="1" applyAlignment="1">
      <alignment horizontal="left" vertical="center" indent="1"/>
    </xf>
    <xf numFmtId="176" fontId="4" fillId="0" borderId="11" xfId="0" applyNumberFormat="1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left" vertical="center" indent="1"/>
    </xf>
    <xf numFmtId="176" fontId="4" fillId="0" borderId="12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8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176" fontId="24" fillId="0" borderId="8" xfId="0" applyNumberFormat="1" applyFont="1" applyBorder="1" applyAlignment="1">
      <alignment horizontal="left" vertical="center"/>
    </xf>
    <xf numFmtId="176" fontId="24" fillId="0" borderId="9" xfId="0" applyNumberFormat="1" applyFont="1" applyBorder="1" applyAlignment="1">
      <alignment horizontal="left" vertical="center"/>
    </xf>
    <xf numFmtId="176" fontId="24" fillId="0" borderId="10" xfId="0" applyNumberFormat="1" applyFont="1" applyBorder="1" applyAlignment="1">
      <alignment horizontal="left" vertical="center"/>
    </xf>
    <xf numFmtId="176" fontId="24" fillId="0" borderId="11" xfId="0" applyNumberFormat="1" applyFont="1" applyBorder="1" applyAlignment="1">
      <alignment horizontal="left" vertical="center"/>
    </xf>
    <xf numFmtId="176" fontId="24" fillId="0" borderId="1" xfId="0" applyNumberFormat="1" applyFont="1" applyBorder="1" applyAlignment="1">
      <alignment horizontal="left" vertical="center"/>
    </xf>
    <xf numFmtId="176" fontId="24" fillId="0" borderId="12" xfId="0" applyNumberFormat="1" applyFont="1" applyBorder="1" applyAlignment="1">
      <alignment horizontal="left" vertical="center"/>
    </xf>
    <xf numFmtId="180" fontId="24" fillId="0" borderId="8" xfId="0" applyNumberFormat="1" applyFont="1" applyBorder="1" applyAlignment="1">
      <alignment horizontal="left" vertical="center"/>
    </xf>
    <xf numFmtId="180" fontId="24" fillId="0" borderId="9" xfId="0" applyNumberFormat="1" applyFont="1" applyBorder="1" applyAlignment="1">
      <alignment horizontal="left" vertical="center"/>
    </xf>
    <xf numFmtId="180" fontId="24" fillId="0" borderId="10" xfId="0" applyNumberFormat="1" applyFont="1" applyBorder="1" applyAlignment="1">
      <alignment horizontal="left" vertical="center"/>
    </xf>
    <xf numFmtId="180" fontId="24" fillId="0" borderId="11" xfId="0" applyNumberFormat="1" applyFont="1" applyBorder="1" applyAlignment="1">
      <alignment horizontal="left" vertical="center"/>
    </xf>
    <xf numFmtId="180" fontId="24" fillId="0" borderId="1" xfId="0" applyNumberFormat="1" applyFont="1" applyBorder="1" applyAlignment="1">
      <alignment horizontal="left" vertical="center"/>
    </xf>
    <xf numFmtId="180" fontId="24" fillId="0" borderId="12" xfId="0" applyNumberFormat="1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left" vertical="center" shrinkToFit="1"/>
    </xf>
    <xf numFmtId="0" fontId="35" fillId="0" borderId="48" xfId="0" applyFont="1" applyBorder="1" applyAlignment="1">
      <alignment horizontal="left" vertical="center" shrinkToFit="1"/>
    </xf>
    <xf numFmtId="0" fontId="35" fillId="0" borderId="8" xfId="0" applyFont="1" applyBorder="1" applyAlignment="1">
      <alignment horizontal="left" vertical="center" shrinkToFit="1"/>
    </xf>
    <xf numFmtId="0" fontId="35" fillId="0" borderId="9" xfId="0" applyFont="1" applyBorder="1" applyAlignment="1">
      <alignment horizontal="left" vertical="center" shrinkToFit="1"/>
    </xf>
    <xf numFmtId="0" fontId="35" fillId="0" borderId="10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24" fillId="3" borderId="41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24" fillId="0" borderId="8" xfId="0" applyNumberFormat="1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 shrinkToFit="1"/>
    </xf>
    <xf numFmtId="0" fontId="24" fillId="0" borderId="9" xfId="0" applyFont="1" applyBorder="1" applyAlignment="1">
      <alignment horizontal="left" vertical="center" wrapText="1" shrinkToFit="1"/>
    </xf>
    <xf numFmtId="0" fontId="24" fillId="0" borderId="10" xfId="0" applyFont="1" applyBorder="1" applyAlignment="1">
      <alignment horizontal="left" vertical="center" wrapText="1" shrinkToFit="1"/>
    </xf>
    <xf numFmtId="0" fontId="24" fillId="0" borderId="11" xfId="0" applyFont="1" applyBorder="1" applyAlignment="1">
      <alignment horizontal="left" vertical="center" wrapText="1" shrinkToFit="1"/>
    </xf>
    <xf numFmtId="0" fontId="24" fillId="0" borderId="1" xfId="0" applyFont="1" applyBorder="1" applyAlignment="1">
      <alignment horizontal="left" vertical="center" wrapText="1" shrinkToFit="1"/>
    </xf>
    <xf numFmtId="0" fontId="24" fillId="0" borderId="12" xfId="0" applyFont="1" applyBorder="1" applyAlignment="1">
      <alignment horizontal="left" vertical="center" wrapText="1" shrinkToFit="1"/>
    </xf>
    <xf numFmtId="0" fontId="31" fillId="0" borderId="0" xfId="0" applyFont="1" applyFill="1" applyAlignment="1">
      <alignment horizontal="left" vertical="top" wrapText="1"/>
    </xf>
    <xf numFmtId="0" fontId="31" fillId="0" borderId="14" xfId="0" applyFont="1" applyFill="1" applyBorder="1" applyAlignment="1">
      <alignment horizontal="left" vertical="top" wrapText="1"/>
    </xf>
    <xf numFmtId="0" fontId="43" fillId="0" borderId="8" xfId="0" applyFont="1" applyFill="1" applyBorder="1" applyAlignment="1">
      <alignment horizontal="center" vertical="center" shrinkToFit="1"/>
    </xf>
    <xf numFmtId="0" fontId="43" fillId="0" borderId="11" xfId="0" applyFont="1" applyFill="1" applyBorder="1" applyAlignment="1">
      <alignment horizontal="center" vertical="center" shrinkToFit="1"/>
    </xf>
    <xf numFmtId="0" fontId="24" fillId="0" borderId="41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1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left" vertical="top" wrapText="1" shrinkToFit="1"/>
    </xf>
    <xf numFmtId="0" fontId="35" fillId="0" borderId="0" xfId="0" applyFont="1" applyBorder="1" applyAlignment="1">
      <alignment horizontal="left" vertical="top" wrapText="1" shrinkToFit="1"/>
    </xf>
    <xf numFmtId="0" fontId="35" fillId="0" borderId="14" xfId="0" applyFont="1" applyBorder="1" applyAlignment="1">
      <alignment horizontal="left" vertical="top" wrapText="1" shrinkToFit="1"/>
    </xf>
    <xf numFmtId="0" fontId="37" fillId="0" borderId="13" xfId="4" applyFont="1" applyBorder="1" applyAlignment="1">
      <alignment horizontal="center" vertical="center" wrapText="1"/>
    </xf>
    <xf numFmtId="0" fontId="38" fillId="0" borderId="0" xfId="4" applyFont="1" applyAlignment="1">
      <alignment horizontal="center" vertical="center"/>
    </xf>
    <xf numFmtId="0" fontId="40" fillId="0" borderId="0" xfId="4" applyFont="1" applyAlignment="1">
      <alignment horizontal="left" vertical="center"/>
    </xf>
    <xf numFmtId="0" fontId="38" fillId="6" borderId="66" xfId="4" applyFont="1" applyFill="1" applyBorder="1" applyAlignment="1">
      <alignment horizontal="center" vertical="center"/>
    </xf>
    <xf numFmtId="0" fontId="38" fillId="6" borderId="69" xfId="4" applyFont="1" applyFill="1" applyBorder="1" applyAlignment="1">
      <alignment horizontal="center" vertical="center"/>
    </xf>
    <xf numFmtId="0" fontId="38" fillId="6" borderId="67" xfId="4" applyFont="1" applyFill="1" applyBorder="1" applyAlignment="1">
      <alignment horizontal="center" vertical="center"/>
    </xf>
    <xf numFmtId="0" fontId="38" fillId="6" borderId="68" xfId="4" applyFont="1" applyFill="1" applyBorder="1" applyAlignment="1">
      <alignment horizontal="center" vertical="center"/>
    </xf>
    <xf numFmtId="0" fontId="38" fillId="6" borderId="2" xfId="4" applyFont="1" applyFill="1" applyBorder="1" applyAlignment="1">
      <alignment horizontal="center" vertical="center"/>
    </xf>
    <xf numFmtId="0" fontId="38" fillId="6" borderId="72" xfId="4" applyFont="1" applyFill="1" applyBorder="1" applyAlignment="1">
      <alignment horizontal="center" vertical="center"/>
    </xf>
    <xf numFmtId="0" fontId="38" fillId="6" borderId="2" xfId="4" applyFont="1" applyFill="1" applyBorder="1" applyAlignment="1">
      <alignment horizontal="center" vertical="center" shrinkToFit="1"/>
    </xf>
    <xf numFmtId="0" fontId="38" fillId="6" borderId="72" xfId="4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distributed" vertical="center"/>
    </xf>
    <xf numFmtId="176" fontId="3" fillId="2" borderId="0" xfId="0" applyNumberFormat="1" applyFont="1" applyFill="1" applyAlignment="1">
      <alignment horizontal="distributed" vertical="center" shrinkToFi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Fill="1" applyAlignment="1">
      <alignment horizontal="distributed" vertical="center"/>
    </xf>
    <xf numFmtId="49" fontId="3" fillId="0" borderId="0" xfId="0" applyNumberFormat="1" applyFont="1" applyFill="1" applyAlignment="1">
      <alignment horizontal="distributed" vertical="center"/>
    </xf>
    <xf numFmtId="0" fontId="3" fillId="0" borderId="0" xfId="0" applyNumberFormat="1" applyFont="1" applyFill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distributed" wrapText="1" indent="1"/>
    </xf>
    <xf numFmtId="0" fontId="3" fillId="0" borderId="0" xfId="0" applyFont="1" applyAlignment="1">
      <alignment horizontal="left" vertical="distributed" wrapText="1"/>
    </xf>
    <xf numFmtId="0" fontId="47" fillId="0" borderId="0" xfId="0" applyFont="1" applyAlignment="1">
      <alignment horizontal="center" vertical="center" wrapText="1"/>
    </xf>
    <xf numFmtId="0" fontId="22" fillId="0" borderId="0" xfId="3" applyFont="1" applyFill="1" applyAlignment="1">
      <alignment horizontal="left" vertical="center" wrapText="1" shrinkToFit="1"/>
    </xf>
    <xf numFmtId="0" fontId="22" fillId="0" borderId="0" xfId="3" applyFill="1" applyAlignment="1">
      <alignment horizontal="left" vertical="center" shrinkToFit="1"/>
    </xf>
    <xf numFmtId="0" fontId="26" fillId="0" borderId="0" xfId="3" applyFont="1" applyFill="1" applyAlignment="1">
      <alignment horizontal="center" vertical="center" shrinkToFit="1"/>
    </xf>
    <xf numFmtId="0" fontId="27" fillId="0" borderId="0" xfId="3" applyFont="1" applyFill="1" applyAlignment="1">
      <alignment horizontal="center" vertical="center" shrinkToFit="1"/>
    </xf>
    <xf numFmtId="0" fontId="26" fillId="0" borderId="0" xfId="3" applyFont="1" applyFill="1" applyAlignment="1">
      <alignment horizontal="right" vertical="center" shrinkToFit="1"/>
    </xf>
    <xf numFmtId="0" fontId="24" fillId="0" borderId="0" xfId="3" applyFont="1" applyFill="1" applyAlignment="1">
      <alignment horizontal="center" vertical="top" shrinkToFit="1"/>
    </xf>
    <xf numFmtId="0" fontId="22" fillId="2" borderId="0" xfId="3" applyFill="1" applyAlignment="1">
      <alignment horizontal="center" vertical="center" shrinkToFit="1"/>
    </xf>
    <xf numFmtId="0" fontId="22" fillId="0" borderId="0" xfId="3" applyAlignment="1">
      <alignment horizontal="center" vertical="center" shrinkToFit="1"/>
    </xf>
    <xf numFmtId="0" fontId="25" fillId="0" borderId="0" xfId="3" applyFont="1" applyFill="1" applyAlignment="1">
      <alignment horizontal="center" vertical="center" shrinkToFit="1"/>
    </xf>
  </cellXfs>
  <cellStyles count="5">
    <cellStyle name="ハイパーリンク" xfId="1" builtinId="8"/>
    <cellStyle name="標準" xfId="0" builtinId="0" customBuiltin="1"/>
    <cellStyle name="標準 2" xfId="4"/>
    <cellStyle name="標準 3" xfId="2"/>
    <cellStyle name="標準 6" xfId="3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13" Type="http://schemas.openxmlformats.org/officeDocument/2006/relationships/worksheet" Target="worksheets/sheet13.xml" />
  <Relationship Id="rId18" Type="http://schemas.openxmlformats.org/officeDocument/2006/relationships/sharedStrings" Target="sharedStrings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12" Type="http://schemas.openxmlformats.org/officeDocument/2006/relationships/worksheet" Target="worksheets/sheet12.xml" />
  <Relationship Id="rId17" Type="http://schemas.openxmlformats.org/officeDocument/2006/relationships/styles" Target="styles.xml" />
  <Relationship Id="rId2" Type="http://schemas.openxmlformats.org/officeDocument/2006/relationships/worksheet" Target="worksheets/sheet2.xml" />
  <Relationship Id="rId16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worksheet" Target="worksheets/sheet11.xml" />
  <Relationship Id="rId5" Type="http://schemas.openxmlformats.org/officeDocument/2006/relationships/worksheet" Target="worksheets/sheet5.xml" />
  <Relationship Id="rId15" Type="http://schemas.openxmlformats.org/officeDocument/2006/relationships/worksheet" Target="worksheets/sheet15.xml" />
  <Relationship Id="rId10" Type="http://schemas.openxmlformats.org/officeDocument/2006/relationships/worksheet" Target="worksheets/sheet10.xml" />
  <Relationship Id="rId19" Type="http://schemas.openxmlformats.org/officeDocument/2006/relationships/calcChain" Target="calcChain.xml" />
  <Relationship Id="rId4" Type="http://schemas.openxmlformats.org/officeDocument/2006/relationships/worksheet" Target="worksheets/sheet4.xml" />
  <Relationship Id="rId9" Type="http://schemas.openxmlformats.org/officeDocument/2006/relationships/worksheet" Target="worksheets/sheet9.xml" />
  <Relationship Id="rId14" Type="http://schemas.openxmlformats.org/officeDocument/2006/relationships/worksheet" Target="worksheets/sheet14.xml" />
</Relationships>
</file>

<file path=xl/ctrlProps/ctrlProp1.xml><?xml version="1.0" encoding="utf-8"?>
<formControlPr xmlns="http://schemas.microsoft.com/office/spreadsheetml/2009/9/main" objectType="CheckBox" fmlaLink="$H$3" lockText="1" noThreeD="1"/>
</file>

<file path=xl/ctrlProps/ctrlProp10.xml><?xml version="1.0" encoding="utf-8"?>
<formControlPr xmlns="http://schemas.microsoft.com/office/spreadsheetml/2009/9/main" objectType="CheckBox" fmlaLink="$H$21" lockText="1" noThreeD="1"/>
</file>

<file path=xl/ctrlProps/ctrlProp11.xml><?xml version="1.0" encoding="utf-8"?>
<formControlPr xmlns="http://schemas.microsoft.com/office/spreadsheetml/2009/9/main" objectType="CheckBox" fmlaLink="$H$23" lockText="1" noThreeD="1"/>
</file>

<file path=xl/ctrlProps/ctrlProp12.xml><?xml version="1.0" encoding="utf-8"?>
<formControlPr xmlns="http://schemas.microsoft.com/office/spreadsheetml/2009/9/main" objectType="CheckBox" fmlaLink="$H$25" lockText="1" noThreeD="1"/>
</file>

<file path=xl/ctrlProps/ctrlProp13.xml><?xml version="1.0" encoding="utf-8"?>
<formControlPr xmlns="http://schemas.microsoft.com/office/spreadsheetml/2009/9/main" objectType="CheckBox" fmlaLink="$H$27" lockText="1" noThreeD="1"/>
</file>

<file path=xl/ctrlProps/ctrlProp14.xml><?xml version="1.0" encoding="utf-8"?>
<formControlPr xmlns="http://schemas.microsoft.com/office/spreadsheetml/2009/9/main" objectType="CheckBox" fmlaLink="$H$29" lockText="1" noThreeD="1"/>
</file>

<file path=xl/ctrlProps/ctrlProp15.xml><?xml version="1.0" encoding="utf-8"?>
<formControlPr xmlns="http://schemas.microsoft.com/office/spreadsheetml/2009/9/main" objectType="CheckBox" fmlaLink="$H$31" lockText="1" noThreeD="1"/>
</file>

<file path=xl/ctrlProps/ctrlProp16.xml><?xml version="1.0" encoding="utf-8"?>
<formControlPr xmlns="http://schemas.microsoft.com/office/spreadsheetml/2009/9/main" objectType="CheckBox" fmlaLink="$H$31" lockText="1" noThreeD="1"/>
</file>

<file path=xl/ctrlProps/ctrlProp2.xml><?xml version="1.0" encoding="utf-8"?>
<formControlPr xmlns="http://schemas.microsoft.com/office/spreadsheetml/2009/9/main" objectType="CheckBox" fmlaLink="$H$5" lockText="1" noThreeD="1"/>
</file>

<file path=xl/ctrlProps/ctrlProp3.xml><?xml version="1.0" encoding="utf-8"?>
<formControlPr xmlns="http://schemas.microsoft.com/office/spreadsheetml/2009/9/main" objectType="CheckBox" fmlaLink="$H$7" lockText="1" noThreeD="1"/>
</file>

<file path=xl/ctrlProps/ctrlProp4.xml><?xml version="1.0" encoding="utf-8"?>
<formControlPr xmlns="http://schemas.microsoft.com/office/spreadsheetml/2009/9/main" objectType="CheckBox" fmlaLink="$H$9" lockText="1" noThreeD="1"/>
</file>

<file path=xl/ctrlProps/ctrlProp5.xml><?xml version="1.0" encoding="utf-8"?>
<formControlPr xmlns="http://schemas.microsoft.com/office/spreadsheetml/2009/9/main" objectType="CheckBox" fmlaLink="$H$11" lockText="1" noThreeD="1"/>
</file>

<file path=xl/ctrlProps/ctrlProp6.xml><?xml version="1.0" encoding="utf-8"?>
<formControlPr xmlns="http://schemas.microsoft.com/office/spreadsheetml/2009/9/main" objectType="CheckBox" fmlaLink="$H$13" lockText="1" noThreeD="1"/>
</file>

<file path=xl/ctrlProps/ctrlProp7.xml><?xml version="1.0" encoding="utf-8"?>
<formControlPr xmlns="http://schemas.microsoft.com/office/spreadsheetml/2009/9/main" objectType="CheckBox" fmlaLink="$H$15" lockText="1" noThreeD="1"/>
</file>

<file path=xl/ctrlProps/ctrlProp8.xml><?xml version="1.0" encoding="utf-8"?>
<formControlPr xmlns="http://schemas.microsoft.com/office/spreadsheetml/2009/9/main" objectType="CheckBox" fmlaLink="$H$17" lockText="1" noThreeD="1"/>
</file>

<file path=xl/ctrlProps/ctrlProp9.xml><?xml version="1.0" encoding="utf-8"?>
<formControlPr xmlns="http://schemas.microsoft.com/office/spreadsheetml/2009/9/main" objectType="CheckBox" fmlaLink="$H$19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200025</xdr:rowOff>
    </xdr:from>
    <xdr:ext cx="889987" cy="328423"/>
    <xdr:sp macro="" textlink="">
      <xdr:nvSpPr>
        <xdr:cNvPr id="2" name="テキスト ボックス 1"/>
        <xdr:cNvSpPr txBox="1"/>
      </xdr:nvSpPr>
      <xdr:spPr>
        <a:xfrm>
          <a:off x="0" y="12287250"/>
          <a:ext cx="8899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（記入例）</a:t>
          </a:r>
        </a:p>
      </xdr:txBody>
    </xdr:sp>
    <xdr:clientData/>
  </xdr:oneCellAnchor>
  <xdr:twoCellAnchor>
    <xdr:from>
      <xdr:col>5</xdr:col>
      <xdr:colOff>200025</xdr:colOff>
      <xdr:row>40</xdr:row>
      <xdr:rowOff>28574</xdr:rowOff>
    </xdr:from>
    <xdr:to>
      <xdr:col>5</xdr:col>
      <xdr:colOff>2438400</xdr:colOff>
      <xdr:row>42</xdr:row>
      <xdr:rowOff>371475</xdr:rowOff>
    </xdr:to>
    <xdr:sp macro="" textlink="">
      <xdr:nvSpPr>
        <xdr:cNvPr id="3" name="角丸四角形吹き出し 2"/>
        <xdr:cNvSpPr/>
      </xdr:nvSpPr>
      <xdr:spPr>
        <a:xfrm>
          <a:off x="7658100" y="10848974"/>
          <a:ext cx="2238375" cy="819151"/>
        </a:xfrm>
        <a:prstGeom prst="wedgeRoundRectCallout">
          <a:avLst>
            <a:gd name="adj1" fmla="val -90145"/>
            <a:gd name="adj2" fmla="val -541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18000" rIns="72000" bIns="18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３つ以上の医療機関で申請する場合は、その旨をメール本文に御記載ください。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21</xdr:row>
      <xdr:rowOff>66675</xdr:rowOff>
    </xdr:from>
    <xdr:to>
      <xdr:col>6</xdr:col>
      <xdr:colOff>561974</xdr:colOff>
      <xdr:row>24</xdr:row>
      <xdr:rowOff>171451</xdr:rowOff>
    </xdr:to>
    <xdr:sp macro="" textlink="">
      <xdr:nvSpPr>
        <xdr:cNvPr id="2" name="角丸四角形吹き出し 1"/>
        <xdr:cNvSpPr/>
      </xdr:nvSpPr>
      <xdr:spPr>
        <a:xfrm>
          <a:off x="3076574" y="6362700"/>
          <a:ext cx="5648325" cy="1504951"/>
        </a:xfrm>
        <a:prstGeom prst="wedgeRoundRectCallout">
          <a:avLst>
            <a:gd name="adj1" fmla="val -58872"/>
            <a:gd name="adj2" fmla="val -50679"/>
            <a:gd name="adj3" fmla="val 16667"/>
          </a:avLst>
        </a:prstGeom>
        <a:solidFill>
          <a:schemeClr val="bg1"/>
        </a:solidFill>
        <a:ln>
          <a:solidFill>
            <a:schemeClr val="accent1">
              <a:shade val="50000"/>
              <a:alpha val="9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18000" rIns="72000" bIns="18000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経歴が多く、この枠内に全て収まらない場合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　同病院内での身分の変更は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つの行に記載してください。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例：「助教⇒准教授⇒教授」の場合は、それぞれ別の行にするのではなく、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つの行にまとめて、職欄に「助教、准教授、教授」と記載する。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ただし、</a:t>
          </a:r>
          <a:r>
            <a:rPr kumimoji="1" lang="ja-JP" altLang="en-US" sz="1100" u="sng">
              <a:solidFill>
                <a:schemeClr val="tx1"/>
              </a:solidFill>
            </a:rPr>
            <a:t>初期研修医の期間は他とまとめずに別の行にしてください。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　①でも入りきらない場合は、入りきらない経歴をメール本文に御記載ください。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627529</xdr:colOff>
      <xdr:row>62</xdr:row>
      <xdr:rowOff>235323</xdr:rowOff>
    </xdr:from>
    <xdr:ext cx="2653290" cy="275717"/>
    <xdr:sp macro="" textlink="">
      <xdr:nvSpPr>
        <xdr:cNvPr id="2" name="テキスト ボックス 1"/>
        <xdr:cNvSpPr txBox="1"/>
      </xdr:nvSpPr>
      <xdr:spPr>
        <a:xfrm>
          <a:off x="627529" y="17638058"/>
          <a:ext cx="265329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３  慢性透析療法の経験（ 有・ 無 ）</a:t>
          </a:r>
        </a:p>
      </xdr:txBody>
    </xdr:sp>
    <xdr:clientData/>
  </xdr:oneCellAnchor>
  <xdr:oneCellAnchor>
    <xdr:from>
      <xdr:col>21</xdr:col>
      <xdr:colOff>78441</xdr:colOff>
      <xdr:row>5</xdr:row>
      <xdr:rowOff>224118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575176" y="1232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123266</xdr:colOff>
      <xdr:row>3</xdr:row>
      <xdr:rowOff>33618</xdr:rowOff>
    </xdr:from>
    <xdr:ext cx="6102953" cy="242374"/>
    <xdr:sp macro="" textlink="">
      <xdr:nvSpPr>
        <xdr:cNvPr id="4" name="テキスト ボックス 3"/>
        <xdr:cNvSpPr txBox="1"/>
      </xdr:nvSpPr>
      <xdr:spPr>
        <a:xfrm>
          <a:off x="810925" y="744508"/>
          <a:ext cx="6102953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申請する担当科目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（視 ・ 聴・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平衡・音言・そしゃく・肢体</a:t>
          </a:r>
          <a:r>
            <a:rPr kumimoji="1" lang="ja-JP" altLang="en-US" sz="5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・心</a:t>
          </a:r>
          <a:r>
            <a:rPr kumimoji="1" lang="ja-JP" altLang="en-US" sz="6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en-US" sz="6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腎</a:t>
          </a:r>
          <a:r>
            <a:rPr kumimoji="1" lang="ja-JP" altLang="en-US" sz="5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en-US" sz="5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呼吸・ぼう直・小腸・免疫・肝）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627529</xdr:colOff>
      <xdr:row>81</xdr:row>
      <xdr:rowOff>235323</xdr:rowOff>
    </xdr:from>
    <xdr:ext cx="2653290" cy="275717"/>
    <xdr:sp macro="" textlink="">
      <xdr:nvSpPr>
        <xdr:cNvPr id="2" name="テキスト ボックス 1"/>
        <xdr:cNvSpPr txBox="1"/>
      </xdr:nvSpPr>
      <xdr:spPr>
        <a:xfrm>
          <a:off x="627529" y="17666073"/>
          <a:ext cx="265329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３  慢性透析療法の経験（ 有・ 無 ）</a:t>
          </a:r>
        </a:p>
      </xdr:txBody>
    </xdr:sp>
    <xdr:clientData/>
  </xdr:oneCellAnchor>
  <xdr:oneCellAnchor>
    <xdr:from>
      <xdr:col>21</xdr:col>
      <xdr:colOff>78441</xdr:colOff>
      <xdr:row>5</xdr:row>
      <xdr:rowOff>224118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574616" y="12718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123266</xdr:colOff>
      <xdr:row>3</xdr:row>
      <xdr:rowOff>33618</xdr:rowOff>
    </xdr:from>
    <xdr:ext cx="6102953" cy="242374"/>
    <xdr:sp macro="" textlink="">
      <xdr:nvSpPr>
        <xdr:cNvPr id="4" name="テキスト ボックス 3"/>
        <xdr:cNvSpPr txBox="1"/>
      </xdr:nvSpPr>
      <xdr:spPr>
        <a:xfrm>
          <a:off x="809066" y="747993"/>
          <a:ext cx="6102953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申請する担当科目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（視 ・ 聴・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平衡・音言・そしゃく・肢体</a:t>
          </a:r>
          <a:r>
            <a:rPr kumimoji="1" lang="ja-JP" altLang="en-US" sz="5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・心</a:t>
          </a:r>
          <a:r>
            <a:rPr kumimoji="1" lang="ja-JP" altLang="en-US" sz="6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en-US" sz="6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腎</a:t>
          </a:r>
          <a:r>
            <a:rPr kumimoji="1" lang="ja-JP" altLang="en-US" sz="5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en-US" sz="5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呼吸・ぼう直・小腸・免疫・肝）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197423</xdr:colOff>
      <xdr:row>28</xdr:row>
      <xdr:rowOff>118190</xdr:rowOff>
    </xdr:from>
    <xdr:to>
      <xdr:col>11</xdr:col>
      <xdr:colOff>591611</xdr:colOff>
      <xdr:row>37</xdr:row>
      <xdr:rowOff>88463</xdr:rowOff>
    </xdr:to>
    <xdr:sp macro="" textlink="">
      <xdr:nvSpPr>
        <xdr:cNvPr id="2" name="左右矢印吹き出し 1"/>
        <xdr:cNvSpPr/>
      </xdr:nvSpPr>
      <xdr:spPr>
        <a:xfrm>
          <a:off x="4835684" y="5485320"/>
          <a:ext cx="2456557" cy="1535686"/>
        </a:xfrm>
        <a:prstGeom prst="left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不要な個所は削除</a:t>
          </a:r>
        </a:p>
      </xdr:txBody>
    </xdr:sp>
    <xdr:clientData fPrintsWithSheet="0"/>
  </xdr:twoCellAnchor>
  <xdr:twoCellAnchor>
    <xdr:from>
      <xdr:col>16</xdr:col>
      <xdr:colOff>53127</xdr:colOff>
      <xdr:row>39</xdr:row>
      <xdr:rowOff>65078</xdr:rowOff>
    </xdr:from>
    <xdr:to>
      <xdr:col>17</xdr:col>
      <xdr:colOff>771584</xdr:colOff>
      <xdr:row>42</xdr:row>
      <xdr:rowOff>141278</xdr:rowOff>
    </xdr:to>
    <xdr:sp macro="" textlink="">
      <xdr:nvSpPr>
        <xdr:cNvPr id="5" name="左矢印吹き出し 4"/>
        <xdr:cNvSpPr/>
      </xdr:nvSpPr>
      <xdr:spPr>
        <a:xfrm>
          <a:off x="9354497" y="7345491"/>
          <a:ext cx="1405913" cy="598004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ja-JP" altLang="en-US" sz="2000"/>
        </a:p>
      </xdr:txBody>
    </xdr:sp>
    <xdr:clientData fPrintsWithSheet="0"/>
  </xdr:twoCellAnchor>
  <xdr:twoCellAnchor>
    <xdr:from>
      <xdr:col>4</xdr:col>
      <xdr:colOff>263769</xdr:colOff>
      <xdr:row>8</xdr:row>
      <xdr:rowOff>21980</xdr:rowOff>
    </xdr:from>
    <xdr:to>
      <xdr:col>6</xdr:col>
      <xdr:colOff>622787</xdr:colOff>
      <xdr:row>10</xdr:row>
      <xdr:rowOff>7327</xdr:rowOff>
    </xdr:to>
    <xdr:sp macro="" textlink="">
      <xdr:nvSpPr>
        <xdr:cNvPr id="4" name="左矢印吹き出し 3"/>
        <xdr:cNvSpPr/>
      </xdr:nvSpPr>
      <xdr:spPr>
        <a:xfrm>
          <a:off x="3018692" y="1824403"/>
          <a:ext cx="1047749" cy="366347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ja-JP" altLang="en-US" sz="2000"/>
        </a:p>
      </xdr:txBody>
    </xdr:sp>
    <xdr:clientData fPrintsWithSheet="0"/>
  </xdr:twoCellAnchor>
  <xdr:twoCellAnchor>
    <xdr:from>
      <xdr:col>0</xdr:col>
      <xdr:colOff>87923</xdr:colOff>
      <xdr:row>3</xdr:row>
      <xdr:rowOff>146538</xdr:rowOff>
    </xdr:from>
    <xdr:to>
      <xdr:col>1</xdr:col>
      <xdr:colOff>95250</xdr:colOff>
      <xdr:row>6</xdr:row>
      <xdr:rowOff>139212</xdr:rowOff>
    </xdr:to>
    <xdr:sp macro="" textlink="">
      <xdr:nvSpPr>
        <xdr:cNvPr id="3" name="下矢印吹き出し 2"/>
        <xdr:cNvSpPr/>
      </xdr:nvSpPr>
      <xdr:spPr>
        <a:xfrm>
          <a:off x="87923" y="1033096"/>
          <a:ext cx="696058" cy="498231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36000" rtlCol="0" anchor="ctr" anchorCtr="0"/>
        <a:lstStyle/>
        <a:p>
          <a:pPr algn="ctr"/>
          <a:r>
            <a:rPr kumimoji="1" lang="ja-JP" altLang="en-US" sz="1800"/>
            <a:t>入力</a:t>
          </a:r>
        </a:p>
      </xdr:txBody>
    </xdr:sp>
    <xdr:clientData fPrintsWithSheet="0"/>
  </xdr:twoCellAnchor>
  <xdr:twoCellAnchor>
    <xdr:from>
      <xdr:col>15</xdr:col>
      <xdr:colOff>556846</xdr:colOff>
      <xdr:row>27</xdr:row>
      <xdr:rowOff>153863</xdr:rowOff>
    </xdr:from>
    <xdr:to>
      <xdr:col>17</xdr:col>
      <xdr:colOff>791308</xdr:colOff>
      <xdr:row>34</xdr:row>
      <xdr:rowOff>87922</xdr:rowOff>
    </xdr:to>
    <xdr:sp macro="" textlink="">
      <xdr:nvSpPr>
        <xdr:cNvPr id="6" name="左矢印吹き出し 5"/>
        <xdr:cNvSpPr/>
      </xdr:nvSpPr>
      <xdr:spPr>
        <a:xfrm>
          <a:off x="9202615" y="5231421"/>
          <a:ext cx="1611924" cy="1113693"/>
        </a:xfrm>
        <a:prstGeom prst="leftArrowCallout">
          <a:avLst>
            <a:gd name="adj1" fmla="val 14474"/>
            <a:gd name="adj2" fmla="val 19079"/>
            <a:gd name="adj3" fmla="val 17105"/>
            <a:gd name="adj4" fmla="val 786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腎臓機能障害の場合は透析療法についても記載する</a:t>
          </a:r>
          <a:endParaRPr kumimoji="1" lang="en-US" altLang="ja-JP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 fPrintsWithSheet="0"/>
  </xdr:twoCellAnchor>
  <xdr:twoCellAnchor>
    <xdr:from>
      <xdr:col>17</xdr:col>
      <xdr:colOff>153865</xdr:colOff>
      <xdr:row>15</xdr:row>
      <xdr:rowOff>65943</xdr:rowOff>
    </xdr:from>
    <xdr:to>
      <xdr:col>19</xdr:col>
      <xdr:colOff>197828</xdr:colOff>
      <xdr:row>21</xdr:row>
      <xdr:rowOff>139213</xdr:rowOff>
    </xdr:to>
    <xdr:sp macro="" textlink="">
      <xdr:nvSpPr>
        <xdr:cNvPr id="7" name="左矢印吹き出し 6"/>
        <xdr:cNvSpPr/>
      </xdr:nvSpPr>
      <xdr:spPr>
        <a:xfrm>
          <a:off x="10177096" y="3091962"/>
          <a:ext cx="1611924" cy="1113693"/>
        </a:xfrm>
        <a:prstGeom prst="leftArrowCallout">
          <a:avLst>
            <a:gd name="adj1" fmla="val 14474"/>
            <a:gd name="adj2" fmla="val 19079"/>
            <a:gd name="adj3" fmla="val 17105"/>
            <a:gd name="adj4" fmla="val 786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値の貼り付けをして、不要な「・」等を削除する</a:t>
          </a:r>
          <a:endParaRPr kumimoji="1" lang="ja-JP" altLang="en-US" sz="1200"/>
        </a:p>
      </xdr:txBody>
    </xdr:sp>
    <xdr:clientData fPrintsWithSheet="0"/>
  </xdr:twoCellAnchor>
  <xdr:twoCellAnchor>
    <xdr:from>
      <xdr:col>15</xdr:col>
      <xdr:colOff>87915</xdr:colOff>
      <xdr:row>5</xdr:row>
      <xdr:rowOff>7646</xdr:rowOff>
    </xdr:from>
    <xdr:to>
      <xdr:col>17</xdr:col>
      <xdr:colOff>115950</xdr:colOff>
      <xdr:row>10</xdr:row>
      <xdr:rowOff>122964</xdr:rowOff>
    </xdr:to>
    <xdr:sp macro="" textlink="">
      <xdr:nvSpPr>
        <xdr:cNvPr id="8" name="左矢印吹き出し 7"/>
        <xdr:cNvSpPr/>
      </xdr:nvSpPr>
      <xdr:spPr>
        <a:xfrm>
          <a:off x="8701828" y="1250037"/>
          <a:ext cx="1402948" cy="1084384"/>
        </a:xfrm>
        <a:prstGeom prst="leftArrowCallout">
          <a:avLst>
            <a:gd name="adj1" fmla="val 14474"/>
            <a:gd name="adj2" fmla="val 19079"/>
            <a:gd name="adj3" fmla="val 17105"/>
            <a:gd name="adj4" fmla="val 786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勤務場所と一致する場合は「同左」に修正する</a:t>
          </a:r>
          <a:endParaRPr kumimoji="1" lang="ja-JP" altLang="en-US" sz="1050"/>
        </a:p>
      </xdr:txBody>
    </xdr:sp>
    <xdr:clientData fPrintsWithSheet="0"/>
  </xdr:twoCellAnchor>
  <xdr:twoCellAnchor>
    <xdr:from>
      <xdr:col>0</xdr:col>
      <xdr:colOff>586154</xdr:colOff>
      <xdr:row>35</xdr:row>
      <xdr:rowOff>58615</xdr:rowOff>
    </xdr:from>
    <xdr:to>
      <xdr:col>3</xdr:col>
      <xdr:colOff>315057</xdr:colOff>
      <xdr:row>42</xdr:row>
      <xdr:rowOff>51287</xdr:rowOff>
    </xdr:to>
    <xdr:sp macro="" textlink="">
      <xdr:nvSpPr>
        <xdr:cNvPr id="9" name="上矢印吹き出し 8"/>
        <xdr:cNvSpPr/>
      </xdr:nvSpPr>
      <xdr:spPr>
        <a:xfrm>
          <a:off x="586154" y="6484327"/>
          <a:ext cx="1795095" cy="1172306"/>
        </a:xfrm>
        <a:prstGeom prst="upArrowCallout">
          <a:avLst>
            <a:gd name="adj1" fmla="val 13889"/>
            <a:gd name="adj2" fmla="val 25000"/>
            <a:gd name="adj3" fmla="val 9848"/>
            <a:gd name="adj4" fmla="val 80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値の貼り付けをして、不要な「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」を削除する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認定番号がない場合に対応が必要になる</a:t>
          </a:r>
          <a:endParaRPr kumimoji="1" lang="ja-JP" altLang="en-US" sz="800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</xdr:row>
          <xdr:rowOff>152400</xdr:rowOff>
        </xdr:from>
        <xdr:to>
          <xdr:col>4</xdr:col>
          <xdr:colOff>438150</xdr:colOff>
          <xdr:row>3</xdr:row>
          <xdr:rowOff>209550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</xdr:row>
          <xdr:rowOff>152400</xdr:rowOff>
        </xdr:from>
        <xdr:to>
          <xdr:col>4</xdr:col>
          <xdr:colOff>438150</xdr:colOff>
          <xdr:row>5</xdr:row>
          <xdr:rowOff>209550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152400</xdr:rowOff>
        </xdr:from>
        <xdr:to>
          <xdr:col>4</xdr:col>
          <xdr:colOff>438150</xdr:colOff>
          <xdr:row>7</xdr:row>
          <xdr:rowOff>209550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152400</xdr:rowOff>
        </xdr:from>
        <xdr:to>
          <xdr:col>4</xdr:col>
          <xdr:colOff>438150</xdr:colOff>
          <xdr:row>9</xdr:row>
          <xdr:rowOff>209550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152400</xdr:rowOff>
        </xdr:from>
        <xdr:to>
          <xdr:col>4</xdr:col>
          <xdr:colOff>438150</xdr:colOff>
          <xdr:row>11</xdr:row>
          <xdr:rowOff>209550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152400</xdr:rowOff>
        </xdr:from>
        <xdr:to>
          <xdr:col>4</xdr:col>
          <xdr:colOff>438150</xdr:colOff>
          <xdr:row>13</xdr:row>
          <xdr:rowOff>209550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152400</xdr:rowOff>
        </xdr:from>
        <xdr:to>
          <xdr:col>4</xdr:col>
          <xdr:colOff>438150</xdr:colOff>
          <xdr:row>15</xdr:row>
          <xdr:rowOff>209550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152400</xdr:rowOff>
        </xdr:from>
        <xdr:to>
          <xdr:col>4</xdr:col>
          <xdr:colOff>438150</xdr:colOff>
          <xdr:row>17</xdr:row>
          <xdr:rowOff>209550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152400</xdr:rowOff>
        </xdr:from>
        <xdr:to>
          <xdr:col>4</xdr:col>
          <xdr:colOff>438150</xdr:colOff>
          <xdr:row>19</xdr:row>
          <xdr:rowOff>209550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152400</xdr:rowOff>
        </xdr:from>
        <xdr:to>
          <xdr:col>4</xdr:col>
          <xdr:colOff>438150</xdr:colOff>
          <xdr:row>21</xdr:row>
          <xdr:rowOff>209550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152400</xdr:rowOff>
        </xdr:from>
        <xdr:to>
          <xdr:col>4</xdr:col>
          <xdr:colOff>438150</xdr:colOff>
          <xdr:row>23</xdr:row>
          <xdr:rowOff>209550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152400</xdr:rowOff>
        </xdr:from>
        <xdr:to>
          <xdr:col>4</xdr:col>
          <xdr:colOff>438150</xdr:colOff>
          <xdr:row>25</xdr:row>
          <xdr:rowOff>200025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152400</xdr:rowOff>
        </xdr:from>
        <xdr:to>
          <xdr:col>4</xdr:col>
          <xdr:colOff>438150</xdr:colOff>
          <xdr:row>27</xdr:row>
          <xdr:rowOff>200025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152400</xdr:rowOff>
        </xdr:from>
        <xdr:to>
          <xdr:col>4</xdr:col>
          <xdr:colOff>438150</xdr:colOff>
          <xdr:row>29</xdr:row>
          <xdr:rowOff>200025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152400</xdr:rowOff>
        </xdr:from>
        <xdr:to>
          <xdr:col>4</xdr:col>
          <xdr:colOff>438150</xdr:colOff>
          <xdr:row>31</xdr:row>
          <xdr:rowOff>200025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152400</xdr:rowOff>
        </xdr:from>
        <xdr:to>
          <xdr:col>4</xdr:col>
          <xdr:colOff>438150</xdr:colOff>
          <xdr:row>33</xdr:row>
          <xdr:rowOff>200025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16567</xdr:colOff>
      <xdr:row>1</xdr:row>
      <xdr:rowOff>91108</xdr:rowOff>
    </xdr:from>
    <xdr:to>
      <xdr:col>24</xdr:col>
      <xdr:colOff>157371</xdr:colOff>
      <xdr:row>6</xdr:row>
      <xdr:rowOff>215348</xdr:rowOff>
    </xdr:to>
    <xdr:sp macro="" textlink="">
      <xdr:nvSpPr>
        <xdr:cNvPr id="2" name="左矢印吹き出し 1"/>
        <xdr:cNvSpPr/>
      </xdr:nvSpPr>
      <xdr:spPr>
        <a:xfrm>
          <a:off x="2103784" y="331304"/>
          <a:ext cx="3619500" cy="1043609"/>
        </a:xfrm>
        <a:prstGeom prst="leftArrowCallout">
          <a:avLst>
            <a:gd name="adj1" fmla="val 25000"/>
            <a:gd name="adj2" fmla="val 25000"/>
            <a:gd name="adj3" fmla="val 25000"/>
            <a:gd name="adj4" fmla="val 862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この宛先が、指定医本人の場合は、この鏡文は送る必要はありません。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（このオブジェクトは、消さずに残しておいても印刷されません）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" Type="http://schemas.openxmlformats.org/officeDocument/2006/relationships/drawing" Target="../drawings/drawing6.xml" />
  <Relationship Id="rId16" Type="http://schemas.openxmlformats.org/officeDocument/2006/relationships/ctrlProp" Target="../ctrlProps/ctrlProp13.xml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5" Type="http://schemas.openxmlformats.org/officeDocument/2006/relationships/ctrlProp" Target="../ctrlProps/ctrlProp12.xml" />
  <Relationship Id="rId10" Type="http://schemas.openxmlformats.org/officeDocument/2006/relationships/ctrlProp" Target="../ctrlProps/ctrlProp7.xml" />
  <Relationship Id="rId19" Type="http://schemas.openxmlformats.org/officeDocument/2006/relationships/ctrlProp" Target="../ctrlProps/ctrlProp16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4" Type="http://schemas.openxmlformats.org/officeDocument/2006/relationships/ctrlProp" Target="../ctrlProps/ctrlProp11.xml" />
</Relationships>
</file>

<file path=xl/worksheets/_rels/sheet13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7.xml" />
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</Relationships>
</file>

<file path=xl/worksheets/_rels/sheet7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3.xml" />
</Relationships>
</file>

<file path=xl/worksheets/_rels/sheet8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4.xml" />
</Relationships>
</file>

<file path=xl/worksheets/_rels/sheet9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5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abSelected="1" zoomScale="115" zoomScaleNormal="115" workbookViewId="0"/>
  </sheetViews>
  <sheetFormatPr defaultColWidth="0" defaultRowHeight="18.75" zeroHeight="1" x14ac:dyDescent="0.4"/>
  <cols>
    <col min="1" max="2" width="3.375" style="170" customWidth="1"/>
    <col min="3" max="8" width="9" style="170" customWidth="1"/>
    <col min="9" max="9" width="4.25" style="170" customWidth="1"/>
    <col min="10" max="10" width="10.375" style="170" customWidth="1"/>
    <col min="11" max="12" width="3.375" style="170" customWidth="1"/>
    <col min="13" max="16384" width="9" hidden="1"/>
  </cols>
  <sheetData>
    <row r="1" spans="1:12" x14ac:dyDescent="0.4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9" customHeight="1" x14ac:dyDescent="0.4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5"/>
    </row>
    <row r="3" spans="1:12" x14ac:dyDescent="0.4">
      <c r="A3" s="155"/>
      <c r="B3" s="156"/>
      <c r="C3" s="216" t="s">
        <v>258</v>
      </c>
      <c r="D3" s="216"/>
      <c r="E3" s="216"/>
      <c r="F3" s="216"/>
      <c r="G3" s="216"/>
      <c r="H3" s="216"/>
      <c r="I3" s="216"/>
      <c r="J3" s="216"/>
      <c r="K3" s="156"/>
      <c r="L3" s="155"/>
    </row>
    <row r="4" spans="1:12" ht="9" customHeight="1" x14ac:dyDescent="0.4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5"/>
    </row>
    <row r="5" spans="1:12" x14ac:dyDescent="0.4">
      <c r="A5" s="155"/>
      <c r="B5" s="156"/>
      <c r="C5" s="218" t="s">
        <v>226</v>
      </c>
      <c r="D5" s="218"/>
      <c r="E5" s="218"/>
      <c r="F5" s="218"/>
      <c r="G5" s="218"/>
      <c r="H5" s="218"/>
      <c r="I5" s="218"/>
      <c r="J5" s="218"/>
      <c r="K5" s="157"/>
      <c r="L5" s="155"/>
    </row>
    <row r="6" spans="1:12" x14ac:dyDescent="0.4">
      <c r="A6" s="155"/>
      <c r="B6" s="156"/>
      <c r="C6" s="218"/>
      <c r="D6" s="218"/>
      <c r="E6" s="218"/>
      <c r="F6" s="218"/>
      <c r="G6" s="218"/>
      <c r="H6" s="218"/>
      <c r="I6" s="218"/>
      <c r="J6" s="218"/>
      <c r="K6" s="157"/>
      <c r="L6" s="155"/>
    </row>
    <row r="7" spans="1:12" x14ac:dyDescent="0.4">
      <c r="A7" s="155"/>
      <c r="B7" s="156"/>
      <c r="C7" s="156" t="s">
        <v>232</v>
      </c>
      <c r="D7" s="156"/>
      <c r="E7" s="156"/>
      <c r="F7" s="156"/>
      <c r="G7" s="156"/>
      <c r="H7" s="156"/>
      <c r="I7" s="156"/>
      <c r="J7" s="156"/>
      <c r="K7" s="156"/>
      <c r="L7" s="155"/>
    </row>
    <row r="8" spans="1:12" x14ac:dyDescent="0.4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5"/>
    </row>
    <row r="9" spans="1:12" x14ac:dyDescent="0.4">
      <c r="A9" s="155"/>
      <c r="B9" s="156"/>
      <c r="C9" s="156" t="s">
        <v>264</v>
      </c>
      <c r="D9" s="156"/>
      <c r="E9" s="156"/>
      <c r="F9" s="156"/>
      <c r="G9" s="156"/>
      <c r="H9" s="156"/>
      <c r="I9" s="156"/>
      <c r="J9" s="156"/>
      <c r="K9" s="156"/>
      <c r="L9" s="155"/>
    </row>
    <row r="10" spans="1:12" x14ac:dyDescent="0.4">
      <c r="A10" s="155"/>
      <c r="B10" s="156"/>
      <c r="C10" s="156" t="s">
        <v>225</v>
      </c>
      <c r="D10" s="156"/>
      <c r="E10" s="156"/>
      <c r="F10" s="156"/>
      <c r="G10" s="156"/>
      <c r="H10" s="156"/>
      <c r="I10" s="156"/>
      <c r="J10" s="156"/>
      <c r="K10" s="156"/>
      <c r="L10" s="155"/>
    </row>
    <row r="11" spans="1:12" x14ac:dyDescent="0.4">
      <c r="A11" s="155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5"/>
    </row>
    <row r="12" spans="1:12" x14ac:dyDescent="0.4">
      <c r="A12" s="155"/>
      <c r="B12" s="156"/>
      <c r="C12" s="220" t="s">
        <v>228</v>
      </c>
      <c r="D12" s="220"/>
      <c r="E12" s="220"/>
      <c r="F12" s="220"/>
      <c r="G12" s="220"/>
      <c r="H12" s="156"/>
      <c r="I12" s="156"/>
      <c r="J12" s="156"/>
      <c r="K12" s="156"/>
      <c r="L12" s="155"/>
    </row>
    <row r="13" spans="1:12" x14ac:dyDescent="0.4">
      <c r="A13" s="155"/>
      <c r="B13" s="156"/>
      <c r="C13" s="159" t="s">
        <v>227</v>
      </c>
      <c r="D13" s="219" t="s">
        <v>136</v>
      </c>
      <c r="E13" s="219"/>
      <c r="F13" s="219"/>
      <c r="G13" s="219"/>
      <c r="H13" s="156"/>
      <c r="I13" s="156"/>
      <c r="J13" s="156"/>
      <c r="K13" s="156"/>
      <c r="L13" s="155"/>
    </row>
    <row r="14" spans="1:12" x14ac:dyDescent="0.4">
      <c r="A14" s="155"/>
      <c r="B14" s="156"/>
      <c r="C14" s="158" t="s">
        <v>134</v>
      </c>
      <c r="D14" s="217" t="s">
        <v>135</v>
      </c>
      <c r="E14" s="217"/>
      <c r="F14" s="217"/>
      <c r="G14" s="217"/>
      <c r="H14" s="156"/>
      <c r="I14" s="156"/>
      <c r="J14" s="156"/>
      <c r="K14" s="156"/>
      <c r="L14" s="155"/>
    </row>
    <row r="15" spans="1:12" x14ac:dyDescent="0.4">
      <c r="A15" s="155"/>
      <c r="B15" s="156"/>
      <c r="C15" s="158" t="s">
        <v>222</v>
      </c>
      <c r="D15" s="217" t="s">
        <v>223</v>
      </c>
      <c r="E15" s="217"/>
      <c r="F15" s="217"/>
      <c r="G15" s="217"/>
      <c r="H15" s="156"/>
      <c r="I15" s="156"/>
      <c r="J15" s="156"/>
      <c r="K15" s="156"/>
      <c r="L15" s="155"/>
    </row>
    <row r="16" spans="1:12" hidden="1" x14ac:dyDescent="0.4">
      <c r="A16" s="155"/>
      <c r="B16" s="156"/>
      <c r="C16" s="158"/>
      <c r="D16" s="217"/>
      <c r="E16" s="217"/>
      <c r="F16" s="217"/>
      <c r="G16" s="217"/>
      <c r="H16" s="156"/>
      <c r="I16" s="156"/>
      <c r="J16" s="156"/>
      <c r="K16" s="156"/>
      <c r="L16" s="155"/>
    </row>
    <row r="17" spans="1:12" x14ac:dyDescent="0.4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5"/>
    </row>
    <row r="18" spans="1:12" x14ac:dyDescent="0.4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</row>
    <row r="19" spans="1:12" hidden="1" x14ac:dyDescent="0.4"/>
    <row r="20" spans="1:12" hidden="1" x14ac:dyDescent="0.4"/>
  </sheetData>
  <sheetProtection formatCells="0" formatColumns="0" formatRows="0" insertRows="0"/>
  <mergeCells count="7">
    <mergeCell ref="C3:J3"/>
    <mergeCell ref="D16:G16"/>
    <mergeCell ref="C5:J6"/>
    <mergeCell ref="D14:G14"/>
    <mergeCell ref="D13:G13"/>
    <mergeCell ref="C12:G12"/>
    <mergeCell ref="D15:G15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2:H36"/>
  <sheetViews>
    <sheetView zoomScale="130" zoomScaleNormal="130" workbookViewId="0">
      <selection activeCell="P26" sqref="P26:S26"/>
    </sheetView>
  </sheetViews>
  <sheetFormatPr defaultRowHeight="18.75" x14ac:dyDescent="0.4"/>
  <cols>
    <col min="1" max="1" width="9" style="37"/>
    <col min="2" max="2" width="21.875" customWidth="1"/>
    <col min="3" max="3" width="21.875" style="59" customWidth="1"/>
    <col min="4" max="4" width="18.25" customWidth="1"/>
    <col min="5" max="5" width="6" customWidth="1"/>
    <col min="6" max="6" width="17.625" style="37" customWidth="1"/>
    <col min="7" max="7" width="12.375" customWidth="1"/>
    <col min="8" max="8" width="9" customWidth="1"/>
  </cols>
  <sheetData>
    <row r="2" spans="1:8" ht="37.5" x14ac:dyDescent="0.4">
      <c r="A2" s="32"/>
      <c r="B2" s="32" t="s">
        <v>171</v>
      </c>
      <c r="C2" s="49" t="s">
        <v>172</v>
      </c>
      <c r="D2" s="50" t="s">
        <v>173</v>
      </c>
      <c r="E2" s="50" t="s">
        <v>174</v>
      </c>
      <c r="F2" s="32" t="s">
        <v>175</v>
      </c>
      <c r="G2" s="51" t="s">
        <v>176</v>
      </c>
    </row>
    <row r="3" spans="1:8" ht="27" customHeight="1" x14ac:dyDescent="0.4">
      <c r="A3" s="32" t="s">
        <v>28</v>
      </c>
      <c r="B3" s="52">
        <f>'入力シート２(経歴書)'!B6</f>
        <v>0</v>
      </c>
      <c r="C3" s="53">
        <f t="shared" ref="C3:C32" si="0">B3</f>
        <v>0</v>
      </c>
      <c r="D3" s="136" t="str">
        <f>"自　"&amp;IF(TEXT(B3,"e")="1",TEXT(B3,"ggg元年m月d日"),TEXT(B3,"ggge年m月d日"))</f>
        <v>自　明治33年1月0日</v>
      </c>
      <c r="E3" s="54"/>
      <c r="F3" s="32" t="str">
        <f>IF(H3=TRUE,"0年0か月",DATEDIF(B3,G3,"Y")&amp;"年" &amp;DATEDIF(B3,G3,"YM")&amp;"か月")</f>
        <v>0年0か月</v>
      </c>
      <c r="G3" s="55">
        <f>EDATE(B4, 1)</f>
        <v>31</v>
      </c>
      <c r="H3" t="b">
        <v>0</v>
      </c>
    </row>
    <row r="4" spans="1:8" ht="27" customHeight="1" x14ac:dyDescent="0.4">
      <c r="A4" s="32" t="s">
        <v>29</v>
      </c>
      <c r="B4" s="56">
        <f>'入力シート２(経歴書)'!C6</f>
        <v>0</v>
      </c>
      <c r="C4" s="53">
        <f t="shared" si="0"/>
        <v>0</v>
      </c>
      <c r="D4" s="136" t="str">
        <f>"至　"&amp;IF(TEXT(B4,"e")="1",TEXT(B4,"ggg元年m月d日"),TEXT(B4,"ggge年m月d日"))</f>
        <v>至　明治33年1月0日</v>
      </c>
      <c r="E4" s="57"/>
      <c r="F4" s="32"/>
    </row>
    <row r="5" spans="1:8" ht="27" customHeight="1" x14ac:dyDescent="0.4">
      <c r="A5" s="32" t="s">
        <v>28</v>
      </c>
      <c r="B5" s="52">
        <f>'入力シート２(経歴書)'!B7</f>
        <v>0</v>
      </c>
      <c r="C5" s="53">
        <f t="shared" si="0"/>
        <v>0</v>
      </c>
      <c r="D5" s="136" t="str">
        <f>"自　"&amp;IF(TEXT(B5,"e")="1",TEXT(B5,"ggg元年m月d日"),TEXT(B5,"ggge年m月d日"))</f>
        <v>自　明治33年1月0日</v>
      </c>
      <c r="E5" s="54"/>
      <c r="F5" s="32" t="str">
        <f>IF(H5=TRUE,"0年0か月",DATEDIF(B5,G5,"Y")&amp;"年" &amp;DATEDIF(B5,G5,"YM")&amp;"か月")</f>
        <v>0年0か月</v>
      </c>
      <c r="G5" s="55">
        <f t="shared" ref="G5" si="1">EDATE(B6, 1)</f>
        <v>31</v>
      </c>
      <c r="H5" t="b">
        <v>0</v>
      </c>
    </row>
    <row r="6" spans="1:8" ht="27" customHeight="1" x14ac:dyDescent="0.4">
      <c r="A6" s="32" t="s">
        <v>29</v>
      </c>
      <c r="B6" s="56">
        <f>'入力シート２(経歴書)'!C7</f>
        <v>0</v>
      </c>
      <c r="C6" s="53">
        <f t="shared" si="0"/>
        <v>0</v>
      </c>
      <c r="D6" s="136" t="str">
        <f>"至　"&amp;IF(TEXT(B6,"e")="1",TEXT(B6,"ggg元年m月d日"),TEXT(B6,"ggge年m月d日"))</f>
        <v>至　明治33年1月0日</v>
      </c>
      <c r="E6" s="57"/>
      <c r="F6" s="32"/>
    </row>
    <row r="7" spans="1:8" ht="27" customHeight="1" x14ac:dyDescent="0.4">
      <c r="A7" s="32" t="s">
        <v>28</v>
      </c>
      <c r="B7" s="52">
        <f>'入力シート２(経歴書)'!B8</f>
        <v>0</v>
      </c>
      <c r="C7" s="53">
        <f t="shared" si="0"/>
        <v>0</v>
      </c>
      <c r="D7" s="136" t="str">
        <f>"自　"&amp;IF(TEXT(B7,"e")="1",TEXT(B7,"ggg元年m月d日"),TEXT(B7,"ggge年m月d日"))</f>
        <v>自　明治33年1月0日</v>
      </c>
      <c r="E7" s="54"/>
      <c r="F7" s="32" t="str">
        <f>IF(H7=TRUE,"0年0か月",DATEDIF(B7,G7,"Y")&amp;"年" &amp;DATEDIF(B7,G7,"YM")&amp;"か月")</f>
        <v>0年0か月</v>
      </c>
      <c r="G7" s="55">
        <f t="shared" ref="G7" si="2">EDATE(B8, 1)</f>
        <v>31</v>
      </c>
      <c r="H7" t="b">
        <v>0</v>
      </c>
    </row>
    <row r="8" spans="1:8" ht="27" customHeight="1" x14ac:dyDescent="0.4">
      <c r="A8" s="32" t="s">
        <v>29</v>
      </c>
      <c r="B8" s="56">
        <f>'入力シート２(経歴書)'!C8</f>
        <v>0</v>
      </c>
      <c r="C8" s="53">
        <f t="shared" si="0"/>
        <v>0</v>
      </c>
      <c r="D8" s="136" t="str">
        <f>"至　"&amp;IF(TEXT(B8,"e")="1",TEXT(B8,"ggg元年m月d日"),TEXT(B8,"ggge年m月d日"))</f>
        <v>至　明治33年1月0日</v>
      </c>
      <c r="E8" s="57"/>
      <c r="F8" s="32"/>
    </row>
    <row r="9" spans="1:8" ht="27" customHeight="1" x14ac:dyDescent="0.4">
      <c r="A9" s="32" t="s">
        <v>28</v>
      </c>
      <c r="B9" s="52">
        <f>'入力シート２(経歴書)'!B9</f>
        <v>0</v>
      </c>
      <c r="C9" s="53">
        <f t="shared" si="0"/>
        <v>0</v>
      </c>
      <c r="D9" s="136" t="str">
        <f>"自　"&amp;IF(TEXT(B9,"e")="1",TEXT(B9,"ggg元年m月d日"),TEXT(B9,"ggge年m月d日"))</f>
        <v>自　明治33年1月0日</v>
      </c>
      <c r="E9" s="54"/>
      <c r="F9" s="32" t="str">
        <f>IF(H9=TRUE,"0年0か月",DATEDIF(B9,G9,"Y")&amp;"年" &amp;DATEDIF(B9,G9,"YM")&amp;"か月")</f>
        <v>0年0か月</v>
      </c>
      <c r="G9" s="55">
        <f t="shared" ref="G9" si="3">EDATE(B10, 1)</f>
        <v>31</v>
      </c>
      <c r="H9" t="b">
        <v>0</v>
      </c>
    </row>
    <row r="10" spans="1:8" ht="27" customHeight="1" x14ac:dyDescent="0.4">
      <c r="A10" s="32" t="s">
        <v>29</v>
      </c>
      <c r="B10" s="56">
        <f>'入力シート２(経歴書)'!C9</f>
        <v>0</v>
      </c>
      <c r="C10" s="53">
        <f t="shared" si="0"/>
        <v>0</v>
      </c>
      <c r="D10" s="136" t="str">
        <f>"至　"&amp;IF(TEXT(B10,"e")="1",TEXT(B10,"ggg元年m月d日"),TEXT(B10,"ggge年m月d日"))</f>
        <v>至　明治33年1月0日</v>
      </c>
      <c r="E10" s="57"/>
      <c r="F10" s="32"/>
    </row>
    <row r="11" spans="1:8" ht="27" customHeight="1" x14ac:dyDescent="0.4">
      <c r="A11" s="32" t="s">
        <v>28</v>
      </c>
      <c r="B11" s="52">
        <f>'入力シート２(経歴書)'!B10</f>
        <v>0</v>
      </c>
      <c r="C11" s="53">
        <f t="shared" si="0"/>
        <v>0</v>
      </c>
      <c r="D11" s="136" t="str">
        <f>"自　"&amp;IF(TEXT(B11,"e")="1",TEXT(B11,"ggg元年m月d日"),TEXT(B11,"ggge年m月d日"))</f>
        <v>自　明治33年1月0日</v>
      </c>
      <c r="E11" s="54"/>
      <c r="F11" s="32" t="str">
        <f>IF(H11=TRUE,"0年0か月",DATEDIF(B11,G11,"Y")&amp;"年" &amp;DATEDIF(B11,G11,"YM")&amp;"か月")</f>
        <v>0年0か月</v>
      </c>
      <c r="G11" s="55">
        <f t="shared" ref="G11" si="4">EDATE(B12, 1)</f>
        <v>31</v>
      </c>
      <c r="H11" t="b">
        <v>0</v>
      </c>
    </row>
    <row r="12" spans="1:8" ht="27" customHeight="1" x14ac:dyDescent="0.4">
      <c r="A12" s="32" t="s">
        <v>29</v>
      </c>
      <c r="B12" s="56">
        <f>'入力シート２(経歴書)'!C10</f>
        <v>0</v>
      </c>
      <c r="C12" s="53">
        <f t="shared" si="0"/>
        <v>0</v>
      </c>
      <c r="D12" s="136" t="str">
        <f>"至　"&amp;IF(TEXT(B12,"e")="1",TEXT(B12,"ggg元年m月d日"),TEXT(B12,"ggge年m月d日"))</f>
        <v>至　明治33年1月0日</v>
      </c>
      <c r="E12" s="57"/>
      <c r="F12" s="32"/>
    </row>
    <row r="13" spans="1:8" ht="27" customHeight="1" x14ac:dyDescent="0.4">
      <c r="A13" s="32" t="s">
        <v>28</v>
      </c>
      <c r="B13" s="52">
        <f>'入力シート２(経歴書)'!B11</f>
        <v>0</v>
      </c>
      <c r="C13" s="53">
        <f t="shared" si="0"/>
        <v>0</v>
      </c>
      <c r="D13" s="136" t="str">
        <f>"自　"&amp;IF(TEXT(B13,"e")="1",TEXT(B13,"ggg元年m月d日"),TEXT(B13,"ggge年m月d日"))</f>
        <v>自　明治33年1月0日</v>
      </c>
      <c r="E13" s="54"/>
      <c r="F13" s="32" t="str">
        <f>IF(H13=TRUE,"0年0か月",DATEDIF(B13,G13,"Y")&amp;"年" &amp;DATEDIF(B13,G13,"YM")&amp;"か月")</f>
        <v>0年0か月</v>
      </c>
      <c r="G13" s="55">
        <f t="shared" ref="G13" si="5">EDATE(B14, 1)</f>
        <v>31</v>
      </c>
      <c r="H13" t="b">
        <v>0</v>
      </c>
    </row>
    <row r="14" spans="1:8" ht="27" customHeight="1" x14ac:dyDescent="0.4">
      <c r="A14" s="32" t="s">
        <v>29</v>
      </c>
      <c r="B14" s="56">
        <f>'入力シート２(経歴書)'!C11</f>
        <v>0</v>
      </c>
      <c r="C14" s="53">
        <f t="shared" si="0"/>
        <v>0</v>
      </c>
      <c r="D14" s="136" t="str">
        <f>"至　"&amp;IF(TEXT(B14,"e")="1",TEXT(B14,"ggg元年m月d日"),TEXT(B14,"ggge年m月d日"))</f>
        <v>至　明治33年1月0日</v>
      </c>
      <c r="E14" s="57"/>
      <c r="F14" s="32"/>
    </row>
    <row r="15" spans="1:8" ht="27" customHeight="1" x14ac:dyDescent="0.4">
      <c r="A15" s="32" t="s">
        <v>28</v>
      </c>
      <c r="B15" s="52">
        <f>'入力シート２(経歴書)'!B12</f>
        <v>0</v>
      </c>
      <c r="C15" s="53">
        <f t="shared" si="0"/>
        <v>0</v>
      </c>
      <c r="D15" s="136" t="str">
        <f>"自　"&amp;IF(TEXT(B15,"e")="1",TEXT(B15,"ggg元年m月d日"),TEXT(B15,"ggge年m月d日"))</f>
        <v>自　明治33年1月0日</v>
      </c>
      <c r="E15" s="54"/>
      <c r="F15" s="32" t="str">
        <f>IF(H15=TRUE,"0年0か月",DATEDIF(B15,G15,"Y")&amp;"年" &amp;DATEDIF(B15,G15,"YM")&amp;"か月")</f>
        <v>0年0か月</v>
      </c>
      <c r="G15" s="55">
        <f t="shared" ref="G15" si="6">EDATE(B16, 1)</f>
        <v>31</v>
      </c>
      <c r="H15" t="b">
        <v>0</v>
      </c>
    </row>
    <row r="16" spans="1:8" ht="27" customHeight="1" x14ac:dyDescent="0.4">
      <c r="A16" s="32" t="s">
        <v>29</v>
      </c>
      <c r="B16" s="56">
        <f>'入力シート２(経歴書)'!C12</f>
        <v>0</v>
      </c>
      <c r="C16" s="53">
        <f t="shared" si="0"/>
        <v>0</v>
      </c>
      <c r="D16" s="136" t="str">
        <f>"至　"&amp;IF(TEXT(B16,"e")="1",TEXT(B16,"ggg元年m月d日"),TEXT(B16,"ggge年m月d日"))</f>
        <v>至　明治33年1月0日</v>
      </c>
      <c r="E16" s="57"/>
      <c r="F16" s="32"/>
    </row>
    <row r="17" spans="1:8" ht="27" customHeight="1" x14ac:dyDescent="0.4">
      <c r="A17" s="32" t="s">
        <v>28</v>
      </c>
      <c r="B17" s="52">
        <f>'入力シート２(経歴書)'!B13</f>
        <v>0</v>
      </c>
      <c r="C17" s="53">
        <f t="shared" si="0"/>
        <v>0</v>
      </c>
      <c r="D17" s="136" t="str">
        <f>"自　"&amp;IF(TEXT(B17,"e")="1",TEXT(B17,"ggg元年m月d日"),TEXT(B17,"ggge年m月d日"))</f>
        <v>自　明治33年1月0日</v>
      </c>
      <c r="E17" s="54"/>
      <c r="F17" s="32" t="str">
        <f>IF(H17=TRUE,"0年0か月",DATEDIF(B17,G17,"Y")&amp;"年" &amp;DATEDIF(B17,G17,"YM")&amp;"か月")</f>
        <v>0年0か月</v>
      </c>
      <c r="G17" s="55">
        <f t="shared" ref="G17" si="7">EDATE(B18, 1)</f>
        <v>31</v>
      </c>
      <c r="H17" t="b">
        <v>0</v>
      </c>
    </row>
    <row r="18" spans="1:8" ht="27" customHeight="1" x14ac:dyDescent="0.4">
      <c r="A18" s="32" t="s">
        <v>29</v>
      </c>
      <c r="B18" s="56">
        <f>'入力シート２(経歴書)'!C13</f>
        <v>0</v>
      </c>
      <c r="C18" s="53">
        <f t="shared" si="0"/>
        <v>0</v>
      </c>
      <c r="D18" s="136" t="str">
        <f>"至　"&amp;IF(TEXT(B18,"e")="1",TEXT(B18,"ggg元年m月d日"),TEXT(B18,"ggge年m月d日"))</f>
        <v>至　明治33年1月0日</v>
      </c>
      <c r="E18" s="57"/>
      <c r="F18" s="32"/>
    </row>
    <row r="19" spans="1:8" ht="27" customHeight="1" x14ac:dyDescent="0.4">
      <c r="A19" s="32" t="s">
        <v>28</v>
      </c>
      <c r="B19" s="52">
        <f>'入力シート２(経歴書)'!B14</f>
        <v>0</v>
      </c>
      <c r="C19" s="53">
        <f t="shared" si="0"/>
        <v>0</v>
      </c>
      <c r="D19" s="136" t="str">
        <f>"自　"&amp;IF(TEXT(B19,"e")="1",TEXT(B19,"ggg元年m月d日"),TEXT(B19,"ggge年m月d日"))</f>
        <v>自　明治33年1月0日</v>
      </c>
      <c r="E19" s="54"/>
      <c r="F19" s="32" t="str">
        <f>IF(H19=TRUE,"0年0か月",DATEDIF(B19,G19,"Y")&amp;"年" &amp;DATEDIF(B19,G19,"YM")&amp;"か月")</f>
        <v>0年0か月</v>
      </c>
      <c r="G19" s="55">
        <f t="shared" ref="G19" si="8">EDATE(B20, 1)</f>
        <v>31</v>
      </c>
      <c r="H19" t="b">
        <v>0</v>
      </c>
    </row>
    <row r="20" spans="1:8" ht="27" customHeight="1" x14ac:dyDescent="0.4">
      <c r="A20" s="32" t="s">
        <v>29</v>
      </c>
      <c r="B20" s="56">
        <f>'入力シート２(経歴書)'!C14</f>
        <v>0</v>
      </c>
      <c r="C20" s="53">
        <f t="shared" si="0"/>
        <v>0</v>
      </c>
      <c r="D20" s="136" t="str">
        <f>"至　"&amp;IF(TEXT(B20,"e")="1",TEXT(B20,"ggg元年m月d日"),TEXT(B20,"ggge年m月d日"))</f>
        <v>至　明治33年1月0日</v>
      </c>
      <c r="E20" s="57"/>
      <c r="F20" s="32"/>
    </row>
    <row r="21" spans="1:8" ht="27" customHeight="1" x14ac:dyDescent="0.4">
      <c r="A21" s="32" t="s">
        <v>28</v>
      </c>
      <c r="B21" s="52">
        <f>'入力シート２(経歴書)'!B15</f>
        <v>0</v>
      </c>
      <c r="C21" s="53">
        <f t="shared" si="0"/>
        <v>0</v>
      </c>
      <c r="D21" s="136" t="str">
        <f>"自　"&amp;IF(TEXT(B21,"e")="1",TEXT(B21,"ggg元年m月d日"),TEXT(B21,"ggge年m月d日"))</f>
        <v>自　明治33年1月0日</v>
      </c>
      <c r="E21" s="54"/>
      <c r="F21" s="32" t="str">
        <f>IF(H21=TRUE,"0年0か月",DATEDIF(B21,G21,"Y")&amp;"年" &amp;DATEDIF(B21,G21,"YM")&amp;"か月")</f>
        <v>0年0か月</v>
      </c>
      <c r="G21" s="55">
        <f t="shared" ref="G21" si="9">EDATE(B22, 1)</f>
        <v>31</v>
      </c>
      <c r="H21" t="b">
        <v>0</v>
      </c>
    </row>
    <row r="22" spans="1:8" ht="27" customHeight="1" x14ac:dyDescent="0.4">
      <c r="A22" s="32" t="s">
        <v>29</v>
      </c>
      <c r="B22" s="56">
        <f>'入力シート２(経歴書)'!C15</f>
        <v>0</v>
      </c>
      <c r="C22" s="53">
        <f t="shared" si="0"/>
        <v>0</v>
      </c>
      <c r="D22" s="136" t="str">
        <f>"至　"&amp;IF(TEXT(B22,"e")="1",TEXT(B22,"ggg元年m月d日"),TEXT(B22,"ggge年m月d日"))</f>
        <v>至　明治33年1月0日</v>
      </c>
      <c r="E22" s="57"/>
      <c r="F22" s="32"/>
    </row>
    <row r="23" spans="1:8" ht="27" customHeight="1" x14ac:dyDescent="0.4">
      <c r="A23" s="32" t="s">
        <v>28</v>
      </c>
      <c r="B23" s="52">
        <f>'入力シート２(経歴書)'!B16</f>
        <v>0</v>
      </c>
      <c r="C23" s="53">
        <f t="shared" si="0"/>
        <v>0</v>
      </c>
      <c r="D23" s="136" t="str">
        <f>"自　"&amp;IF(TEXT(B23,"e")="1",TEXT(B23,"ggg元年m月d日"),TEXT(B23,"ggge年m月d日"))</f>
        <v>自　明治33年1月0日</v>
      </c>
      <c r="E23" s="54"/>
      <c r="F23" s="32" t="str">
        <f>IF(H23=TRUE,"0年0か月",DATEDIF(B23,G23,"Y")&amp;"年" &amp;DATEDIF(B23,G23,"YM")&amp;"か月")</f>
        <v>0年0か月</v>
      </c>
      <c r="G23" s="55">
        <f t="shared" ref="G23:G33" si="10">EDATE(B24, 1)</f>
        <v>31</v>
      </c>
      <c r="H23" t="b">
        <v>0</v>
      </c>
    </row>
    <row r="24" spans="1:8" ht="27.75" customHeight="1" x14ac:dyDescent="0.4">
      <c r="A24" s="32" t="s">
        <v>29</v>
      </c>
      <c r="B24" s="56">
        <f>'入力シート２(経歴書)'!C16</f>
        <v>0</v>
      </c>
      <c r="C24" s="53">
        <f t="shared" si="0"/>
        <v>0</v>
      </c>
      <c r="D24" s="136" t="str">
        <f>"至　"&amp;IF(TEXT(B24,"e")="1",TEXT(B24,"ggg元年m月d日"),TEXT(B24,"ggge年m月d日"))</f>
        <v>至　明治33年1月0日</v>
      </c>
      <c r="E24" s="57"/>
      <c r="F24" s="32"/>
    </row>
    <row r="25" spans="1:8" ht="27.75" customHeight="1" x14ac:dyDescent="0.4">
      <c r="A25" s="32" t="s">
        <v>28</v>
      </c>
      <c r="B25" s="52">
        <f>'入力シート２(経歴書)'!B17</f>
        <v>0</v>
      </c>
      <c r="C25" s="53">
        <f t="shared" si="0"/>
        <v>0</v>
      </c>
      <c r="D25" s="136" t="str">
        <f>"自　"&amp;IF(TEXT(B25,"e")="1",TEXT(B25,"ggg元年m月d日"),TEXT(B25,"ggge年m月d日"))</f>
        <v>自　明治33年1月0日</v>
      </c>
      <c r="E25" s="54"/>
      <c r="F25" s="32" t="str">
        <f>IF(H25=TRUE,"0年0か月",DATEDIF(B25,G25,"Y")&amp;"年" &amp;DATEDIF(B25,G25,"YM")&amp;"か月")</f>
        <v>0年0か月</v>
      </c>
      <c r="G25" s="55">
        <f t="shared" si="10"/>
        <v>31</v>
      </c>
      <c r="H25" t="b">
        <v>0</v>
      </c>
    </row>
    <row r="26" spans="1:8" ht="27.75" customHeight="1" x14ac:dyDescent="0.4">
      <c r="A26" s="32" t="s">
        <v>29</v>
      </c>
      <c r="B26" s="56">
        <f>'入力シート２(経歴書)'!C17</f>
        <v>0</v>
      </c>
      <c r="C26" s="53">
        <f t="shared" si="0"/>
        <v>0</v>
      </c>
      <c r="D26" s="136" t="str">
        <f>"至　"&amp;IF(TEXT(B26,"e")="1",TEXT(B26,"ggg元年m月d日"),TEXT(B26,"ggge年m月d日"))</f>
        <v>至　明治33年1月0日</v>
      </c>
      <c r="E26" s="57"/>
      <c r="F26" s="32"/>
    </row>
    <row r="27" spans="1:8" ht="27.75" customHeight="1" x14ac:dyDescent="0.4">
      <c r="A27" s="32" t="s">
        <v>28</v>
      </c>
      <c r="B27" s="52">
        <f>'入力シート２(経歴書)'!B18</f>
        <v>0</v>
      </c>
      <c r="C27" s="53">
        <f t="shared" si="0"/>
        <v>0</v>
      </c>
      <c r="D27" s="136" t="str">
        <f>"自　"&amp;IF(TEXT(B27,"e")="1",TEXT(B27,"ggg元年m月d日"),TEXT(B27,"ggge年m月d日"))</f>
        <v>自　明治33年1月0日</v>
      </c>
      <c r="E27" s="54"/>
      <c r="F27" s="32" t="str">
        <f>IF(H27=TRUE,"0年0か月",DATEDIF(B27,G27,"Y")&amp;"年" &amp;DATEDIF(B27,G27,"YM")&amp;"か月")</f>
        <v>0年0か月</v>
      </c>
      <c r="G27" s="55">
        <f t="shared" si="10"/>
        <v>31</v>
      </c>
      <c r="H27" t="b">
        <v>0</v>
      </c>
    </row>
    <row r="28" spans="1:8" ht="27.75" customHeight="1" x14ac:dyDescent="0.4">
      <c r="A28" s="32" t="s">
        <v>29</v>
      </c>
      <c r="B28" s="56">
        <f>'入力シート２(経歴書)'!C18</f>
        <v>0</v>
      </c>
      <c r="C28" s="53">
        <f t="shared" si="0"/>
        <v>0</v>
      </c>
      <c r="D28" s="136" t="str">
        <f>"至　"&amp;IF(TEXT(B28,"e")="1",TEXT(B28,"ggg元年m月d日"),TEXT(B28,"ggge年m月d日"))</f>
        <v>至　明治33年1月0日</v>
      </c>
      <c r="E28" s="57"/>
      <c r="F28" s="32"/>
    </row>
    <row r="29" spans="1:8" ht="27.75" customHeight="1" x14ac:dyDescent="0.4">
      <c r="A29" s="32" t="s">
        <v>28</v>
      </c>
      <c r="B29" s="52">
        <f>'入力シート２(経歴書)'!B19</f>
        <v>0</v>
      </c>
      <c r="C29" s="53">
        <f t="shared" si="0"/>
        <v>0</v>
      </c>
      <c r="D29" s="136" t="str">
        <f>"自　"&amp;IF(TEXT(B29,"e")="1",TEXT(B29,"ggg元年m月d日"),TEXT(B29,"ggge年m月d日"))</f>
        <v>自　明治33年1月0日</v>
      </c>
      <c r="E29" s="54"/>
      <c r="F29" s="32" t="str">
        <f>IF(H29=TRUE,"0年0か月",DATEDIF(B29,G29,"Y")&amp;"年" &amp;DATEDIF(B29,G29,"YM")&amp;"か月")</f>
        <v>0年0か月</v>
      </c>
      <c r="G29" s="55">
        <f t="shared" si="10"/>
        <v>31</v>
      </c>
      <c r="H29" t="b">
        <v>0</v>
      </c>
    </row>
    <row r="30" spans="1:8" ht="27.75" customHeight="1" x14ac:dyDescent="0.4">
      <c r="A30" s="32" t="s">
        <v>29</v>
      </c>
      <c r="B30" s="56">
        <f>'入力シート２(経歴書)'!C19</f>
        <v>0</v>
      </c>
      <c r="C30" s="53">
        <f t="shared" si="0"/>
        <v>0</v>
      </c>
      <c r="D30" s="136" t="str">
        <f>"至　"&amp;IF(TEXT(B30,"e")="1",TEXT(B30,"ggg元年m月d日"),TEXT(B30,"ggge年m月d日"))</f>
        <v>至　明治33年1月0日</v>
      </c>
      <c r="E30" s="57"/>
      <c r="F30" s="32"/>
    </row>
    <row r="31" spans="1:8" ht="27.75" customHeight="1" x14ac:dyDescent="0.4">
      <c r="A31" s="32" t="s">
        <v>28</v>
      </c>
      <c r="B31" s="52">
        <f>'入力シート２(経歴書)'!B20</f>
        <v>0</v>
      </c>
      <c r="C31" s="53">
        <f t="shared" si="0"/>
        <v>0</v>
      </c>
      <c r="D31" s="136" t="str">
        <f>"自　"&amp;IF(TEXT(B31,"e")="1",TEXT(B31,"ggg元年m月d日"),TEXT(B31,"ggge年m月d日"))</f>
        <v>自　明治33年1月0日</v>
      </c>
      <c r="E31" s="54"/>
      <c r="F31" s="32" t="str">
        <f>IF(H31=TRUE,"0年0か月",DATEDIF(B31,G31,"Y")&amp;"年" &amp;DATEDIF(B31,G31,"YM")&amp;"か月")</f>
        <v>0年0か月</v>
      </c>
      <c r="G31" s="55">
        <f t="shared" si="10"/>
        <v>31</v>
      </c>
      <c r="H31" t="b">
        <v>0</v>
      </c>
    </row>
    <row r="32" spans="1:8" ht="27.75" customHeight="1" x14ac:dyDescent="0.4">
      <c r="A32" s="32" t="s">
        <v>29</v>
      </c>
      <c r="B32" s="56">
        <f>'入力シート２(経歴書)'!C20</f>
        <v>0</v>
      </c>
      <c r="C32" s="53">
        <f t="shared" si="0"/>
        <v>0</v>
      </c>
      <c r="D32" s="136" t="str">
        <f>"至　"&amp;IF(TEXT(B32,"e")="1",TEXT(B32,"ggg元年m月d日"),TEXT(B32,"ggge年m月d日"))</f>
        <v>至　明治33年1月0日</v>
      </c>
      <c r="E32" s="57"/>
      <c r="F32" s="32"/>
    </row>
    <row r="33" spans="1:8" ht="27.75" customHeight="1" x14ac:dyDescent="0.4">
      <c r="A33" s="34" t="s">
        <v>28</v>
      </c>
      <c r="B33" s="52">
        <f>'入力シート２(経歴書)'!B21</f>
        <v>0</v>
      </c>
      <c r="C33" s="53">
        <f t="shared" ref="C33:C34" si="11">B33</f>
        <v>0</v>
      </c>
      <c r="D33" s="136" t="str">
        <f>"自　"&amp;IF(TEXT(B33,"e")="1",TEXT(B33,"ggg元年m月d日"),TEXT(B33,"ggge年m月d日"))</f>
        <v>自　明治33年1月0日</v>
      </c>
      <c r="E33" s="54"/>
      <c r="F33" s="34" t="str">
        <f>IF(H33=TRUE,"0年0か月",DATEDIF(B33,G33,"Y")&amp;"年" &amp;DATEDIF(B33,G33,"YM")&amp;"か月")</f>
        <v>0年0か月</v>
      </c>
      <c r="G33" s="55">
        <f t="shared" si="10"/>
        <v>31</v>
      </c>
      <c r="H33" t="b">
        <v>0</v>
      </c>
    </row>
    <row r="34" spans="1:8" ht="27.75" customHeight="1" x14ac:dyDescent="0.4">
      <c r="A34" s="34" t="s">
        <v>29</v>
      </c>
      <c r="B34" s="56">
        <f>'入力シート２(経歴書)'!C21</f>
        <v>0</v>
      </c>
      <c r="C34" s="53">
        <f t="shared" si="11"/>
        <v>0</v>
      </c>
      <c r="D34" s="136" t="str">
        <f>"至　"&amp;IF(TEXT(B34,"e")="1",TEXT(B34,"ggg元年m月d日"),TEXT(B34,"ggge年m月d日"))</f>
        <v>至　明治33年1月0日</v>
      </c>
      <c r="E34" s="57"/>
      <c r="F34" s="34"/>
    </row>
    <row r="35" spans="1:8" x14ac:dyDescent="0.4">
      <c r="B35" s="58"/>
    </row>
    <row r="36" spans="1:8" x14ac:dyDescent="0.4">
      <c r="B36" s="58"/>
    </row>
  </sheetData>
  <phoneticPr fontId="2"/>
  <pageMargins left="0.7" right="0.7" top="0.75" bottom="0.75" header="0.3" footer="0.3"/>
  <drawing r:id="rId2"/>
  <mc:AlternateContent>
    <mc:Choice Requires="x14">
      <controls>
        <mc:AlternateContent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2</xdr:row>
                    <xdr:rowOff>152400</xdr:rowOff>
                  </from>
                  <to>
                    <xdr:col>4</xdr:col>
                    <xdr:colOff>438150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4</xdr:row>
                    <xdr:rowOff>152400</xdr:rowOff>
                  </from>
                  <to>
                    <xdr:col>4</xdr:col>
                    <xdr:colOff>438150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152400</xdr:rowOff>
                  </from>
                  <to>
                    <xdr:col>4</xdr:col>
                    <xdr:colOff>438150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152400</xdr:rowOff>
                  </from>
                  <to>
                    <xdr:col>4</xdr:col>
                    <xdr:colOff>438150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152400</xdr:rowOff>
                  </from>
                  <to>
                    <xdr:col>4</xdr:col>
                    <xdr:colOff>438150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152400</xdr:rowOff>
                  </from>
                  <to>
                    <xdr:col>4</xdr:col>
                    <xdr:colOff>438150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152400</xdr:rowOff>
                  </from>
                  <to>
                    <xdr:col>4</xdr:col>
                    <xdr:colOff>438150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152400</xdr:rowOff>
                  </from>
                  <to>
                    <xdr:col>4</xdr:col>
                    <xdr:colOff>438150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152400</xdr:rowOff>
                  </from>
                  <to>
                    <xdr:col>4</xdr:col>
                    <xdr:colOff>438150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152400</xdr:rowOff>
                  </from>
                  <to>
                    <xdr:col>4</xdr:col>
                    <xdr:colOff>438150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152400</xdr:rowOff>
                  </from>
                  <to>
                    <xdr:col>4</xdr:col>
                    <xdr:colOff>438150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152400</xdr:rowOff>
                  </from>
                  <to>
                    <xdr:col>4</xdr:col>
                    <xdr:colOff>438150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152400</xdr:rowOff>
                  </from>
                  <to>
                    <xdr:col>4</xdr:col>
                    <xdr:colOff>438150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152400</xdr:rowOff>
                  </from>
                  <to>
                    <xdr:col>4</xdr:col>
                    <xdr:colOff>438150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152400</xdr:rowOff>
                  </from>
                  <to>
                    <xdr:col>4</xdr:col>
                    <xdr:colOff>438150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152400</xdr:rowOff>
                  </from>
                  <to>
                    <xdr:col>4</xdr:col>
                    <xdr:colOff>438150</xdr:colOff>
                    <xdr:row>33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"/>
  <sheetViews>
    <sheetView view="pageBreakPreview" zoomScaleNormal="100" zoomScaleSheetLayoutView="100" workbookViewId="0">
      <selection activeCell="P26" sqref="P26:S26"/>
    </sheetView>
  </sheetViews>
  <sheetFormatPr defaultRowHeight="16.5" x14ac:dyDescent="0.4"/>
  <cols>
    <col min="1" max="1" width="2.875" style="138" customWidth="1"/>
    <col min="2" max="2" width="10.875" style="138" bestFit="1" customWidth="1"/>
    <col min="3" max="3" width="22.25" style="138" customWidth="1"/>
    <col min="4" max="4" width="11.375" style="138" bestFit="1" customWidth="1"/>
    <col min="5" max="5" width="38.625" style="138" customWidth="1"/>
    <col min="6" max="6" width="21.625" style="138" customWidth="1"/>
    <col min="7" max="7" width="24.125" style="138" customWidth="1"/>
    <col min="8" max="8" width="21" style="142" customWidth="1"/>
    <col min="9" max="9" width="13.875" style="138" customWidth="1"/>
    <col min="10" max="16384" width="9" style="138"/>
  </cols>
  <sheetData>
    <row r="1" spans="1:10" ht="24" customHeight="1" x14ac:dyDescent="0.4">
      <c r="A1" s="457" t="s">
        <v>202</v>
      </c>
      <c r="B1" s="457"/>
      <c r="C1" s="457"/>
      <c r="D1" s="457"/>
      <c r="E1" s="457"/>
      <c r="F1" s="457"/>
      <c r="G1" s="457"/>
      <c r="H1" s="457"/>
      <c r="I1" s="137"/>
      <c r="J1" s="137"/>
    </row>
    <row r="2" spans="1:10" s="140" customFormat="1" ht="30" customHeight="1" x14ac:dyDescent="0.4">
      <c r="A2" s="458" t="s">
        <v>211</v>
      </c>
      <c r="B2" s="458"/>
      <c r="C2" s="458"/>
      <c r="D2" s="458"/>
      <c r="E2" s="458"/>
      <c r="F2" s="139"/>
      <c r="G2" s="139"/>
      <c r="H2" s="139"/>
    </row>
    <row r="3" spans="1:10" ht="13.5" customHeight="1" x14ac:dyDescent="0.4">
      <c r="A3" s="141"/>
    </row>
    <row r="4" spans="1:10" x14ac:dyDescent="0.4">
      <c r="A4" s="459" t="s">
        <v>203</v>
      </c>
      <c r="B4" s="461" t="s">
        <v>204</v>
      </c>
      <c r="C4" s="462"/>
      <c r="D4" s="462"/>
      <c r="E4" s="462"/>
      <c r="F4" s="463" t="s">
        <v>205</v>
      </c>
      <c r="G4" s="463" t="s">
        <v>206</v>
      </c>
      <c r="H4" s="465" t="s">
        <v>188</v>
      </c>
      <c r="I4" s="456" t="s">
        <v>221</v>
      </c>
    </row>
    <row r="5" spans="1:10" ht="17.25" thickBot="1" x14ac:dyDescent="0.45">
      <c r="A5" s="460"/>
      <c r="B5" s="143" t="s">
        <v>207</v>
      </c>
      <c r="C5" s="144" t="s">
        <v>208</v>
      </c>
      <c r="D5" s="144" t="s">
        <v>86</v>
      </c>
      <c r="E5" s="144" t="s">
        <v>143</v>
      </c>
      <c r="F5" s="464"/>
      <c r="G5" s="464"/>
      <c r="H5" s="466"/>
      <c r="I5" s="456"/>
    </row>
    <row r="6" spans="1:10" ht="111.75" customHeight="1" thickTop="1" x14ac:dyDescent="0.4">
      <c r="A6" s="145"/>
      <c r="B6" s="146">
        <f>'入力シート１(基本情報)'!C16</f>
        <v>0</v>
      </c>
      <c r="C6" s="147" t="str">
        <f>'入力シート１(基本情報)'!C31&amp;IF('入力シート１(基本情報)'!C32="","",CHAR(10)&amp;'入力シート１(基本情報)'!C32&amp;IF('入力シート１(基本情報)'!C33="","",CHAR(10)&amp;'入力シート１(基本情報)'!C33&amp;IF('入力シート１(基本情報)'!C34="","",CHAR(10)&amp;'入力シート１(基本情報)'!C34&amp;IF('入力シート１(基本情報)'!C35="","",CHAR(10)&amp;'入力シート１(基本情報)'!C35&amp;IF('入力シート１(基本情報)'!C36="","",CHAR(10)&amp;'入力シート１(基本情報)'!C36)))))</f>
        <v/>
      </c>
      <c r="D6" s="147">
        <f>'入力シート１(基本情報)'!C30</f>
        <v>0</v>
      </c>
      <c r="E6" s="147" t="str">
        <f>'入力シート１(基本情報)'!C37&amp;IF('入力シート１(基本情報)'!C40="","",CHAR(10)&amp;'入力シート１(基本情報)'!C40)</f>
        <v/>
      </c>
      <c r="F6" s="148" t="s">
        <v>209</v>
      </c>
      <c r="G6" s="149" t="s">
        <v>210</v>
      </c>
      <c r="H6" s="150" t="str">
        <f>'入力シート3(職員が入力)'!C7</f>
        <v>令和〇年（2023年）〇月〇日</v>
      </c>
      <c r="I6" s="154" t="str">
        <f>'入力シート１(基本情報)'!C38&amp;IF('入力シート１(基本情報)'!C41="","",CHAR(10)&amp;'入力シート１(基本情報)'!C41)</f>
        <v/>
      </c>
    </row>
  </sheetData>
  <mergeCells count="8">
    <mergeCell ref="I4:I5"/>
    <mergeCell ref="A1:H1"/>
    <mergeCell ref="A2:E2"/>
    <mergeCell ref="A4:A5"/>
    <mergeCell ref="B4:E4"/>
    <mergeCell ref="F4:F5"/>
    <mergeCell ref="G4:G5"/>
    <mergeCell ref="H4:H5"/>
  </mergeCells>
  <phoneticPr fontId="39"/>
  <printOptions horizontalCentered="1" verticalCentered="1"/>
  <pageMargins left="3.937007874015748E-2" right="3.937007874015748E-2" top="0" bottom="0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5"/>
  <sheetViews>
    <sheetView showZeros="0" topLeftCell="A25" zoomScale="115" zoomScaleNormal="115" workbookViewId="0">
      <selection activeCell="P26" sqref="P26:S26"/>
    </sheetView>
  </sheetViews>
  <sheetFormatPr defaultRowHeight="18.75" x14ac:dyDescent="0.4"/>
  <cols>
    <col min="1" max="78" width="3" customWidth="1"/>
  </cols>
  <sheetData>
    <row r="1" spans="1:26" x14ac:dyDescent="0.4">
      <c r="B1" s="1" t="s">
        <v>235</v>
      </c>
    </row>
    <row r="2" spans="1:26" x14ac:dyDescent="0.4">
      <c r="R2" s="468" t="str">
        <f>'入力シート3(職員が入力)'!C4&amp;"八福障収第"&amp;'入力シート3(職員が入力)'!C5&amp;"号"</f>
        <v>八福障収第号</v>
      </c>
      <c r="S2" s="468"/>
      <c r="T2" s="468"/>
      <c r="U2" s="468"/>
      <c r="V2" s="468"/>
      <c r="W2" s="468"/>
      <c r="X2" s="468"/>
      <c r="Y2" s="468"/>
      <c r="Z2" s="468"/>
    </row>
    <row r="3" spans="1:26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69" t="str">
        <f>'入力シート3(職員が入力)'!C6</f>
        <v>令和〇年（2022年）〇月〇日</v>
      </c>
      <c r="S3" s="469"/>
      <c r="T3" s="469"/>
      <c r="U3" s="469"/>
      <c r="V3" s="469"/>
      <c r="W3" s="469"/>
      <c r="X3" s="469"/>
      <c r="Y3" s="469"/>
      <c r="Z3" s="469"/>
    </row>
    <row r="4" spans="1:26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4">
      <c r="A5" s="2"/>
      <c r="B5" s="2" t="str">
        <f>'入力シート１(基本情報)'!C16&amp;"　殿"</f>
        <v>　殿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92"/>
      <c r="Q7" s="292"/>
      <c r="R7" s="292"/>
      <c r="S7" s="467"/>
      <c r="T7" s="467"/>
      <c r="U7" s="467"/>
      <c r="V7" s="467"/>
      <c r="W7" s="467"/>
      <c r="X7" s="467"/>
      <c r="Y7" s="467"/>
      <c r="Z7" s="467"/>
    </row>
    <row r="8" spans="1:2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3" t="s">
        <v>184</v>
      </c>
      <c r="Q8" s="61"/>
      <c r="R8" s="61"/>
      <c r="S8" s="62"/>
      <c r="T8" s="62"/>
      <c r="U8" s="62"/>
      <c r="V8" s="62"/>
      <c r="W8" s="62"/>
      <c r="X8" s="62"/>
      <c r="Y8" s="62"/>
      <c r="Z8" s="62"/>
    </row>
    <row r="9" spans="1:26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5"/>
      <c r="Q9" s="35"/>
      <c r="R9" s="35"/>
      <c r="S9" s="2"/>
      <c r="T9" s="2"/>
      <c r="U9" s="2"/>
      <c r="V9" s="2"/>
      <c r="W9" s="2"/>
      <c r="X9" s="2"/>
      <c r="Y9" s="2"/>
      <c r="Z9" s="2"/>
    </row>
    <row r="10" spans="1:26" x14ac:dyDescent="0.4">
      <c r="A10" s="290" t="s">
        <v>185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</row>
    <row r="11" spans="1:26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4">
      <c r="A12" s="287" t="s">
        <v>186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</row>
    <row r="13" spans="1:26" ht="23.25" customHeight="1" x14ac:dyDescent="0.4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</row>
    <row r="14" spans="1:26" ht="9" customHeight="1" x14ac:dyDescent="0.4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</row>
    <row r="15" spans="1:26" ht="6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4">
      <c r="A16" s="293" t="s">
        <v>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</row>
    <row r="17" spans="1:2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4">
      <c r="A18" s="2" t="s">
        <v>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4">
      <c r="A19" s="2"/>
      <c r="B19" s="470">
        <f>'入力シート１(基本情報)'!C30</f>
        <v>0</v>
      </c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2"/>
      <c r="V19" s="2"/>
      <c r="W19" s="2"/>
      <c r="X19" s="2"/>
      <c r="Y19" s="2"/>
      <c r="Z19" s="2"/>
    </row>
    <row r="20" spans="1:26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4">
      <c r="A21" s="2" t="s">
        <v>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4">
      <c r="A22" s="2"/>
      <c r="B22" s="25">
        <f>'入力シート１(基本情報)'!C31</f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4">
      <c r="A23" s="2"/>
      <c r="B23" s="25">
        <f>'入力シート１(基本情報)'!C32</f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4">
      <c r="A24" s="2"/>
      <c r="B24" s="25">
        <f>'入力シート１(基本情報)'!C33</f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4">
      <c r="A25" s="2"/>
      <c r="B25" s="25">
        <f>'入力シート１(基本情報)'!C34</f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4">
      <c r="A26" s="2"/>
      <c r="B26" s="25">
        <f>'入力シート１(基本情報)'!C35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4">
      <c r="A27" s="2"/>
      <c r="B27" s="25">
        <f>'入力シート１(基本情報)'!C36</f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.75" customHeight="1" x14ac:dyDescent="0.4">
      <c r="A28" s="2"/>
      <c r="B28" s="2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4">
      <c r="A29" s="2" t="s">
        <v>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2"/>
      <c r="B30" s="26">
        <f>'入力シート１(基本情報)'!C37</f>
        <v>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4">
      <c r="A31" s="2"/>
      <c r="B31" s="36">
        <f>'入力シート１(基本情報)'!C38</f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4">
      <c r="A32" s="2"/>
      <c r="B32" s="27">
        <f>'入力シート１(基本情報)'!C39</f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6">
        <f>'入力シート１(基本情報)'!C40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4">
      <c r="A34" s="2"/>
      <c r="B34" s="36">
        <f>'入力シート１(基本情報)'!C41</f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4">
      <c r="A35" s="2"/>
      <c r="B35" s="27">
        <f>'入力シート１(基本情報)'!C42</f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.75" customHeight="1" x14ac:dyDescent="0.4">
      <c r="A36" s="2"/>
      <c r="B36" s="2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4">
      <c r="A37" s="2" t="s">
        <v>187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4">
      <c r="A38" s="2"/>
      <c r="B38" s="64" t="str">
        <f>'入力シート3(職員が入力)'!C7</f>
        <v>令和〇年（2023年）〇月〇日</v>
      </c>
      <c r="C38" s="3"/>
      <c r="D38" s="3"/>
      <c r="E38" s="3"/>
      <c r="F38" s="3"/>
      <c r="G38" s="3"/>
      <c r="H38" s="3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4">
      <c r="A41" s="287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</row>
    <row r="42" spans="1:26" ht="19.5" customHeight="1" x14ac:dyDescent="0.4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</row>
    <row r="43" spans="1:26" ht="19.5" customHeight="1" x14ac:dyDescent="0.4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</row>
    <row r="44" spans="1:26" ht="19.5" customHeight="1" x14ac:dyDescent="0.4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</row>
    <row r="45" spans="1:26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</sheetData>
  <mergeCells count="9">
    <mergeCell ref="A41:Z44"/>
    <mergeCell ref="P7:R7"/>
    <mergeCell ref="S7:Z7"/>
    <mergeCell ref="A10:Z10"/>
    <mergeCell ref="R2:Z2"/>
    <mergeCell ref="R3:Z3"/>
    <mergeCell ref="A12:Z14"/>
    <mergeCell ref="A16:Z16"/>
    <mergeCell ref="B19:T19"/>
  </mergeCells>
  <phoneticPr fontId="2"/>
  <pageMargins left="0.70866141732283472" right="0.70866141732283472" top="0.55118110236220474" bottom="0.55118110236220474" header="0.31496062992125984" footer="0.3149606299212598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22"/>
  <sheetViews>
    <sheetView showZeros="0" topLeftCell="A19" zoomScale="70" zoomScaleNormal="70" workbookViewId="0">
      <selection activeCell="P26" sqref="P26:S26"/>
    </sheetView>
  </sheetViews>
  <sheetFormatPr defaultRowHeight="18.75" x14ac:dyDescent="0.4"/>
  <cols>
    <col min="1" max="78" width="3" customWidth="1"/>
  </cols>
  <sheetData>
    <row r="1" spans="1:26" x14ac:dyDescent="0.4">
      <c r="R1" s="473"/>
      <c r="S1" s="473"/>
      <c r="T1" s="473"/>
      <c r="U1" s="473"/>
      <c r="V1" s="473"/>
      <c r="W1" s="473"/>
      <c r="X1" s="473"/>
      <c r="Y1" s="473"/>
      <c r="Z1" s="473"/>
    </row>
    <row r="2" spans="1:26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89"/>
      <c r="S2" s="289"/>
      <c r="T2" s="289"/>
      <c r="U2" s="289"/>
      <c r="V2" s="289"/>
      <c r="W2" s="289"/>
      <c r="X2" s="289"/>
      <c r="Y2" s="289"/>
      <c r="Z2" s="289"/>
    </row>
    <row r="3" spans="1:26" x14ac:dyDescent="0.4">
      <c r="A3" s="2"/>
      <c r="B3" s="2">
        <f>'入力シート１(基本情報)'!C5</f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4">
      <c r="A4" s="2"/>
      <c r="B4" s="2" t="str">
        <f>'入力シート１(基本情報)'!C8&amp;"　"&amp;'入力シート１(基本情報)'!C9&amp;"　殿"</f>
        <v>　　殿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.2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.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92"/>
      <c r="Q6" s="292"/>
      <c r="R6" s="292"/>
      <c r="S6" s="296"/>
      <c r="T6" s="296"/>
      <c r="U6" s="296"/>
      <c r="V6" s="296"/>
      <c r="W6" s="296"/>
      <c r="X6" s="296"/>
      <c r="Y6" s="296"/>
      <c r="Z6" s="296"/>
    </row>
    <row r="7" spans="1:2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5"/>
      <c r="Q7" s="135"/>
      <c r="R7" s="135"/>
      <c r="S7" s="2"/>
      <c r="T7" s="2"/>
      <c r="U7" s="2"/>
      <c r="V7" s="2"/>
      <c r="W7" s="2"/>
      <c r="X7" s="2"/>
      <c r="Y7" s="2"/>
      <c r="Z7" s="2"/>
    </row>
    <row r="8" spans="1:26" x14ac:dyDescent="0.4">
      <c r="A8" s="2"/>
      <c r="B8" s="2" t="s">
        <v>213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35"/>
      <c r="Q8" s="135"/>
      <c r="R8" s="135"/>
      <c r="S8" s="2"/>
      <c r="T8" s="2"/>
      <c r="U8" s="2"/>
      <c r="V8" s="2"/>
      <c r="W8" s="2"/>
      <c r="X8" s="2"/>
      <c r="Y8" s="2"/>
      <c r="Z8" s="2"/>
    </row>
    <row r="9" spans="1:26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35"/>
      <c r="Q9" s="135"/>
      <c r="R9" s="135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4">
      <c r="A10" s="151" t="s">
        <v>215</v>
      </c>
      <c r="B10" s="471" t="str">
        <f>"申請していただいた身体障害者福祉法第15条指定医について、"&amp;'入力シート3(職員が入力)'!C7&amp;"付で指定をしますので、医師の先生へ指定書をお渡しいただきますようお願いします。"</f>
        <v>申請していただいた身体障害者福祉法第15条指定医について、令和〇年（2023年）〇月〇日付で指定をしますので、医師の先生へ指定書をお渡しいただきますようお願いします。</v>
      </c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61"/>
      <c r="Z10" s="61"/>
    </row>
    <row r="11" spans="1:26" ht="35.25" customHeight="1" x14ac:dyDescent="0.4">
      <c r="A11" s="61"/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61"/>
      <c r="Z11" s="61"/>
    </row>
    <row r="12" spans="1:26" x14ac:dyDescent="0.4">
      <c r="A12" s="2"/>
      <c r="B12" s="287" t="s">
        <v>216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"/>
      <c r="Z12" s="2"/>
    </row>
    <row r="13" spans="1:26" x14ac:dyDescent="0.4">
      <c r="A13" s="2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"/>
      <c r="Z13" s="2"/>
    </row>
    <row r="14" spans="1:2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35"/>
      <c r="Q14" s="135"/>
      <c r="R14" s="135"/>
      <c r="S14" s="2"/>
      <c r="T14" s="2"/>
      <c r="U14" s="2"/>
      <c r="V14" s="2"/>
      <c r="W14" s="2"/>
      <c r="X14" s="2"/>
      <c r="Y14" s="2"/>
      <c r="Z14" s="2"/>
    </row>
    <row r="15" spans="1:26" x14ac:dyDescent="0.4">
      <c r="A15" s="2"/>
      <c r="B15" s="288" t="s">
        <v>214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"/>
      <c r="Z15" s="2"/>
    </row>
    <row r="16" spans="1:26" ht="54.75" customHeight="1" x14ac:dyDescent="0.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6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4">
      <c r="A18" s="15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287" t="s">
        <v>212</v>
      </c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</row>
    <row r="19" spans="1:26" ht="19.5" customHeight="1" x14ac:dyDescent="0.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</row>
    <row r="20" spans="1:26" ht="19.5" customHeight="1" x14ac:dyDescent="0.4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</row>
    <row r="21" spans="1:26" ht="19.5" customHeight="1" x14ac:dyDescent="0.4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</row>
    <row r="22" spans="1:26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mergeCells count="8">
    <mergeCell ref="O18:Z21"/>
    <mergeCell ref="B15:X15"/>
    <mergeCell ref="B10:X11"/>
    <mergeCell ref="B12:X13"/>
    <mergeCell ref="R1:Z1"/>
    <mergeCell ref="R2:Z2"/>
    <mergeCell ref="P6:R6"/>
    <mergeCell ref="S6:Z6"/>
  </mergeCells>
  <phoneticPr fontId="39"/>
  <pageMargins left="0.70866141732283472" right="0.70866141732283472" top="0.55118110236220474" bottom="0.55118110236220474" header="0.31496062992125984" footer="0.31496062992125984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34"/>
  <sheetViews>
    <sheetView showZeros="0" view="pageBreakPreview" zoomScale="60" zoomScaleNormal="70" workbookViewId="0">
      <selection activeCell="P26" sqref="P26:S26"/>
    </sheetView>
  </sheetViews>
  <sheetFormatPr defaultRowHeight="18.75" x14ac:dyDescent="0.4"/>
  <cols>
    <col min="1" max="31" width="3" customWidth="1"/>
    <col min="32" max="32" width="3.875" customWidth="1"/>
    <col min="33" max="33" width="6.125" customWidth="1"/>
    <col min="34" max="77" width="3" customWidth="1"/>
  </cols>
  <sheetData>
    <row r="1" spans="1:38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74" t="str">
        <f>'入力シート3(職員が入力)'!C6</f>
        <v>令和〇年（2022年）〇月〇日</v>
      </c>
      <c r="Q1" s="474"/>
      <c r="R1" s="474"/>
      <c r="S1" s="474"/>
      <c r="T1" s="474"/>
      <c r="U1" s="474"/>
      <c r="V1" s="474"/>
      <c r="W1" s="474"/>
      <c r="X1" s="474"/>
      <c r="Y1" s="474"/>
      <c r="Z1" s="153"/>
    </row>
    <row r="2" spans="1:3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89"/>
      <c r="S2" s="289"/>
      <c r="T2" s="289"/>
      <c r="U2" s="289"/>
      <c r="V2" s="289"/>
      <c r="W2" s="289"/>
      <c r="X2" s="289"/>
      <c r="Y2" s="289"/>
      <c r="Z2" s="289"/>
      <c r="AA2" s="479" t="s">
        <v>256</v>
      </c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</row>
    <row r="3" spans="1:38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</row>
    <row r="4" spans="1:38" x14ac:dyDescent="0.4">
      <c r="A4" s="2"/>
      <c r="B4" s="288" t="str">
        <f>"　"&amp;'入力シート１(基本情報)'!C16&amp;"　殿"</f>
        <v>　　殿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</row>
    <row r="5" spans="1:38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</row>
    <row r="6" spans="1:38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76" t="s">
        <v>218</v>
      </c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9"/>
      <c r="AB6" s="479"/>
      <c r="AC6" s="479"/>
      <c r="AD6" s="479"/>
      <c r="AE6" s="479"/>
      <c r="AF6" s="479"/>
      <c r="AG6" s="479"/>
      <c r="AH6" s="479"/>
      <c r="AI6" s="479"/>
      <c r="AJ6" s="479"/>
      <c r="AK6" s="479"/>
      <c r="AL6" s="479"/>
    </row>
    <row r="7" spans="1:38" ht="11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79"/>
      <c r="AB7" s="479"/>
      <c r="AC7" s="479"/>
      <c r="AD7" s="479"/>
      <c r="AE7" s="479"/>
      <c r="AF7" s="479"/>
      <c r="AG7" s="479"/>
      <c r="AH7" s="479"/>
      <c r="AI7" s="479"/>
      <c r="AJ7" s="479"/>
      <c r="AK7" s="479"/>
      <c r="AL7" s="479"/>
    </row>
    <row r="8" spans="1:38" ht="4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91"/>
      <c r="Q8" s="291"/>
      <c r="R8" s="291"/>
      <c r="S8" s="295"/>
      <c r="T8" s="295"/>
      <c r="U8" s="295"/>
      <c r="V8" s="295"/>
      <c r="W8" s="295"/>
      <c r="X8" s="295"/>
      <c r="Y8" s="295"/>
      <c r="Z8" s="295"/>
      <c r="AA8" s="479"/>
      <c r="AB8" s="479"/>
      <c r="AC8" s="479"/>
      <c r="AD8" s="479"/>
      <c r="AE8" s="479"/>
      <c r="AF8" s="479"/>
      <c r="AG8" s="479"/>
      <c r="AH8" s="479"/>
      <c r="AI8" s="479"/>
      <c r="AJ8" s="479"/>
      <c r="AK8" s="479"/>
      <c r="AL8" s="479"/>
    </row>
    <row r="9" spans="1:38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35"/>
      <c r="Q9" s="135"/>
      <c r="R9" s="135"/>
      <c r="S9" s="2"/>
      <c r="T9" s="2"/>
      <c r="U9" s="2"/>
      <c r="V9" s="2"/>
      <c r="W9" s="2"/>
      <c r="X9" s="2"/>
      <c r="Y9" s="2"/>
      <c r="Z9" s="2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</row>
    <row r="10" spans="1:38" ht="130.5" customHeight="1" x14ac:dyDescent="0.4">
      <c r="A10" s="151" t="s">
        <v>215</v>
      </c>
      <c r="B10" s="478" t="s">
        <v>219</v>
      </c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479"/>
      <c r="AL10" s="479"/>
    </row>
    <row r="11" spans="1:38" ht="54.75" customHeight="1" x14ac:dyDescent="0.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</row>
    <row r="12" spans="1:38" ht="6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38" ht="19.5" customHeight="1" x14ac:dyDescent="0.4">
      <c r="A13" s="15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477" t="s">
        <v>217</v>
      </c>
      <c r="M13" s="477"/>
      <c r="N13" s="477"/>
      <c r="O13" s="477"/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77"/>
    </row>
    <row r="14" spans="1:38" ht="19.5" customHeight="1" x14ac:dyDescent="0.4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</row>
    <row r="15" spans="1:38" ht="24.75" customHeight="1" x14ac:dyDescent="0.4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</row>
    <row r="16" spans="1:38" ht="19.5" customHeight="1" x14ac:dyDescent="0.4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</row>
    <row r="17" spans="1:26" x14ac:dyDescent="0.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74" t="str">
        <f>P1</f>
        <v>令和〇年（2022年）〇月〇日</v>
      </c>
      <c r="Q18" s="475"/>
      <c r="R18" s="475"/>
      <c r="S18" s="475"/>
      <c r="T18" s="475"/>
      <c r="U18" s="475"/>
      <c r="V18" s="475"/>
      <c r="W18" s="475"/>
      <c r="X18" s="475"/>
      <c r="Y18" s="475"/>
      <c r="Z18" s="153"/>
    </row>
    <row r="19" spans="1:26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89"/>
      <c r="S19" s="289"/>
      <c r="T19" s="289"/>
      <c r="U19" s="289"/>
      <c r="V19" s="289"/>
      <c r="W19" s="289"/>
      <c r="X19" s="289"/>
      <c r="Y19" s="289"/>
      <c r="Z19" s="289"/>
    </row>
    <row r="20" spans="1:26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4">
      <c r="A21" s="2"/>
      <c r="B21" s="288" t="str">
        <f>"　"&amp;'入力シート１(基本情報)'!C16&amp;"　殿"</f>
        <v>　　殿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76" t="s">
        <v>218</v>
      </c>
      <c r="Q23" s="476"/>
      <c r="R23" s="476"/>
      <c r="S23" s="476"/>
      <c r="T23" s="476"/>
      <c r="U23" s="476"/>
      <c r="V23" s="476"/>
      <c r="W23" s="476"/>
      <c r="X23" s="476"/>
      <c r="Y23" s="476"/>
      <c r="Z23" s="476"/>
    </row>
    <row r="24" spans="1:26" ht="11.2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.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91"/>
      <c r="Q25" s="291"/>
      <c r="R25" s="291"/>
      <c r="S25" s="295"/>
      <c r="T25" s="295"/>
      <c r="U25" s="295"/>
      <c r="V25" s="295"/>
      <c r="W25" s="295"/>
      <c r="X25" s="295"/>
      <c r="Y25" s="295"/>
      <c r="Z25" s="295"/>
    </row>
    <row r="26" spans="1:26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35"/>
      <c r="Q26" s="135"/>
      <c r="R26" s="135"/>
      <c r="S26" s="2"/>
      <c r="T26" s="2"/>
      <c r="U26" s="2"/>
      <c r="V26" s="2"/>
      <c r="W26" s="2"/>
      <c r="X26" s="2"/>
      <c r="Y26" s="2"/>
      <c r="Z26" s="2"/>
    </row>
    <row r="27" spans="1:26" ht="130.5" customHeight="1" x14ac:dyDescent="0.4">
      <c r="A27" s="151" t="s">
        <v>215</v>
      </c>
      <c r="B27" s="478" t="s">
        <v>220</v>
      </c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</row>
    <row r="28" spans="1:26" ht="54.75" customHeight="1" x14ac:dyDescent="0.4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6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4">
      <c r="A30" s="15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477" t="s">
        <v>217</v>
      </c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</row>
    <row r="31" spans="1:26" ht="19.5" customHeight="1" x14ac:dyDescent="0.4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</row>
    <row r="32" spans="1:26" ht="24.75" customHeight="1" x14ac:dyDescent="0.4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</row>
    <row r="33" spans="1:26" ht="19.5" customHeight="1" x14ac:dyDescent="0.4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</row>
    <row r="34" spans="1:26" x14ac:dyDescent="0.4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</sheetData>
  <mergeCells count="17">
    <mergeCell ref="AA2:AL11"/>
    <mergeCell ref="P25:R25"/>
    <mergeCell ref="S25:Z25"/>
    <mergeCell ref="B27:Z27"/>
    <mergeCell ref="L30:Z33"/>
    <mergeCell ref="P1:Y1"/>
    <mergeCell ref="P18:Y18"/>
    <mergeCell ref="R19:Z19"/>
    <mergeCell ref="B21:L21"/>
    <mergeCell ref="P23:Z23"/>
    <mergeCell ref="L13:Z16"/>
    <mergeCell ref="P6:Z6"/>
    <mergeCell ref="B10:Z10"/>
    <mergeCell ref="B4:L4"/>
    <mergeCell ref="R2:Z2"/>
    <mergeCell ref="P8:R8"/>
    <mergeCell ref="S8:Z8"/>
  </mergeCells>
  <phoneticPr fontId="39"/>
  <pageMargins left="0.70866141732283472" right="0.70866141732283472" top="1.3385826771653544" bottom="0.55118110236220474" header="0.31496062992125984" footer="0.3149606299212598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K71"/>
  <sheetViews>
    <sheetView showZeros="0" view="pageBreakPreview" zoomScale="85" zoomScaleNormal="85" zoomScaleSheetLayoutView="85" workbookViewId="0">
      <selection activeCell="P26" sqref="P26:S26"/>
    </sheetView>
  </sheetViews>
  <sheetFormatPr defaultRowHeight="18.75" x14ac:dyDescent="0.4"/>
  <cols>
    <col min="1" max="3" width="1.875" style="92" customWidth="1"/>
    <col min="4" max="5" width="1.875" style="92" hidden="1" customWidth="1"/>
    <col min="6" max="36" width="1.875" style="92" customWidth="1"/>
    <col min="37" max="37" width="2.25" style="92" customWidth="1"/>
    <col min="38" max="38" width="1.75" style="92" customWidth="1"/>
    <col min="39" max="39" width="2.25" style="92" customWidth="1"/>
    <col min="40" max="40" width="1.875" style="92" customWidth="1"/>
    <col min="41" max="41" width="1.75" style="92" customWidth="1"/>
    <col min="42" max="42" width="2.25" style="92" customWidth="1"/>
    <col min="43" max="43" width="1.875" style="92" customWidth="1"/>
    <col min="44" max="44" width="0.875" style="92" customWidth="1"/>
    <col min="45" max="45" width="0.75" style="92" customWidth="1"/>
    <col min="46" max="46" width="1.875" style="92" customWidth="1"/>
    <col min="47" max="47" width="2.625" style="92" customWidth="1"/>
    <col min="48" max="48" width="0.875" style="92" customWidth="1"/>
    <col min="49" max="49" width="2.625" style="92" customWidth="1"/>
    <col min="50" max="50" width="1.875" style="92" customWidth="1"/>
    <col min="51" max="51" width="0.875" style="92" customWidth="1"/>
    <col min="52" max="52" width="2.625" style="92" customWidth="1"/>
    <col min="53" max="53" width="1.875" style="92" customWidth="1"/>
    <col min="54" max="54" width="0.875" style="92" customWidth="1"/>
    <col min="55" max="55" width="2.625" style="92" customWidth="1"/>
    <col min="56" max="59" width="1.875" style="92" customWidth="1"/>
    <col min="60" max="61" width="9" style="89"/>
    <col min="62" max="62" width="9" style="90"/>
    <col min="63" max="63" width="10.25" style="90" customWidth="1"/>
    <col min="64" max="16384" width="9" style="90"/>
  </cols>
  <sheetData>
    <row r="1" spans="1:63" ht="13.5" customHeight="1" x14ac:dyDescent="0.4"/>
    <row r="2" spans="1:63" ht="13.5" hidden="1" customHeight="1" x14ac:dyDescent="0.4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K2" s="90">
        <f>'入力シート１(基本情報)'!C6</f>
        <v>0</v>
      </c>
    </row>
    <row r="3" spans="1:63" ht="13.5" hidden="1" customHeight="1" x14ac:dyDescent="0.4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</row>
    <row r="4" spans="1:63" ht="20.25" customHeight="1" x14ac:dyDescent="0.4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486">
        <v>1</v>
      </c>
      <c r="BI4" s="487" t="s">
        <v>196</v>
      </c>
      <c r="BJ4" s="487"/>
    </row>
    <row r="5" spans="1:63" ht="13.5" customHeight="1" x14ac:dyDescent="0.4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488" t="str">
        <f>LEFT(BK2,1)</f>
        <v>0</v>
      </c>
      <c r="AK5" s="488"/>
      <c r="AL5" s="93"/>
      <c r="AM5" s="488" t="str">
        <f>RIGHT(LEFT(BK2,2),1)</f>
        <v>0</v>
      </c>
      <c r="AN5" s="488"/>
      <c r="AO5" s="93"/>
      <c r="AP5" s="488" t="str">
        <f>RIGHT(LEFT(BK2,3),1)</f>
        <v>0</v>
      </c>
      <c r="AQ5" s="488"/>
      <c r="AR5" s="94"/>
      <c r="AS5" s="93"/>
      <c r="AT5" s="488" t="str">
        <f>RIGHT(LEFT(BK2,4),1)</f>
        <v>0</v>
      </c>
      <c r="AU5" s="488"/>
      <c r="AV5" s="93"/>
      <c r="AW5" s="488" t="str">
        <f>RIGHT(LEFT(BK2,5),1)</f>
        <v>0</v>
      </c>
      <c r="AX5" s="488"/>
      <c r="AY5" s="93"/>
      <c r="AZ5" s="488" t="str">
        <f>RIGHT(LEFT(BK2,6),1)</f>
        <v>0</v>
      </c>
      <c r="BA5" s="488"/>
      <c r="BB5" s="93"/>
      <c r="BC5" s="488" t="str">
        <f>RIGHT(LEFT(BK2,7),1)</f>
        <v>0</v>
      </c>
      <c r="BD5" s="488"/>
      <c r="BE5" s="93"/>
      <c r="BF5" s="93"/>
      <c r="BG5" s="93"/>
      <c r="BH5" s="486"/>
      <c r="BI5" s="487"/>
      <c r="BJ5" s="487"/>
    </row>
    <row r="6" spans="1:63" ht="13.5" customHeight="1" x14ac:dyDescent="0.4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488"/>
      <c r="AK6" s="488"/>
      <c r="AL6" s="93"/>
      <c r="AM6" s="488"/>
      <c r="AN6" s="488"/>
      <c r="AO6" s="93"/>
      <c r="AP6" s="488"/>
      <c r="AQ6" s="488"/>
      <c r="AR6" s="94"/>
      <c r="AS6" s="93"/>
      <c r="AT6" s="488"/>
      <c r="AU6" s="488"/>
      <c r="AV6" s="93"/>
      <c r="AW6" s="488"/>
      <c r="AX6" s="488"/>
      <c r="AY6" s="93"/>
      <c r="AZ6" s="488"/>
      <c r="BA6" s="488"/>
      <c r="BB6" s="93"/>
      <c r="BC6" s="488"/>
      <c r="BD6" s="488"/>
      <c r="BE6" s="93"/>
      <c r="BF6" s="93"/>
      <c r="BG6" s="93"/>
      <c r="BH6" s="486"/>
      <c r="BI6" s="487"/>
      <c r="BJ6" s="487"/>
    </row>
    <row r="7" spans="1:63" ht="13.5" customHeight="1" x14ac:dyDescent="0.4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488"/>
      <c r="AK7" s="488"/>
      <c r="AL7" s="93"/>
      <c r="AM7" s="488"/>
      <c r="AN7" s="488"/>
      <c r="AO7" s="93"/>
      <c r="AP7" s="488"/>
      <c r="AQ7" s="488"/>
      <c r="AR7" s="94"/>
      <c r="AS7" s="93"/>
      <c r="AT7" s="488"/>
      <c r="AU7" s="488"/>
      <c r="AV7" s="93"/>
      <c r="AW7" s="488"/>
      <c r="AX7" s="488"/>
      <c r="AY7" s="93"/>
      <c r="AZ7" s="488"/>
      <c r="BA7" s="488"/>
      <c r="BB7" s="93"/>
      <c r="BC7" s="488"/>
      <c r="BD7" s="488"/>
      <c r="BE7" s="93"/>
      <c r="BF7" s="93"/>
      <c r="BG7" s="93"/>
      <c r="BH7" s="486"/>
      <c r="BI7" s="487"/>
      <c r="BJ7" s="487"/>
    </row>
    <row r="8" spans="1:63" ht="13.5" customHeight="1" x14ac:dyDescent="0.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</row>
    <row r="9" spans="1:63" ht="13.5" customHeight="1" x14ac:dyDescent="0.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</row>
    <row r="10" spans="1:63" ht="13.5" customHeight="1" x14ac:dyDescent="0.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5"/>
      <c r="BA10" s="95"/>
      <c r="BB10" s="95"/>
      <c r="BC10" s="95"/>
      <c r="BD10" s="95"/>
      <c r="BE10" s="93"/>
      <c r="BF10" s="93"/>
      <c r="BG10" s="93"/>
    </row>
    <row r="11" spans="1:63" s="91" customFormat="1" ht="13.5" customHeight="1" x14ac:dyDescent="0.4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5"/>
      <c r="BA11" s="95"/>
      <c r="BB11" s="95"/>
      <c r="BC11" s="95"/>
      <c r="BD11" s="95"/>
      <c r="BE11" s="93"/>
      <c r="BF11" s="93"/>
      <c r="BG11" s="93"/>
      <c r="BH11" s="89"/>
      <c r="BI11" s="480" t="s">
        <v>194</v>
      </c>
      <c r="BJ11" s="481"/>
      <c r="BK11" s="481"/>
    </row>
    <row r="12" spans="1:63" s="91" customFormat="1" ht="13.5" customHeight="1" x14ac:dyDescent="0.4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5"/>
      <c r="BA12" s="95"/>
      <c r="BB12" s="95"/>
      <c r="BC12" s="95"/>
      <c r="BD12" s="95"/>
      <c r="BE12" s="93"/>
      <c r="BF12" s="93"/>
      <c r="BG12" s="93"/>
      <c r="BH12" s="89"/>
      <c r="BI12" s="481"/>
      <c r="BJ12" s="481"/>
      <c r="BK12" s="481"/>
    </row>
    <row r="13" spans="1:63" s="91" customFormat="1" ht="13.5" customHeight="1" x14ac:dyDescent="0.4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5"/>
      <c r="BA13" s="95"/>
      <c r="BB13" s="95"/>
      <c r="BC13" s="95"/>
      <c r="BD13" s="95"/>
      <c r="BE13" s="93"/>
      <c r="BF13" s="93"/>
      <c r="BG13" s="93"/>
      <c r="BH13" s="89"/>
      <c r="BI13" s="481"/>
      <c r="BJ13" s="481"/>
      <c r="BK13" s="481"/>
    </row>
    <row r="14" spans="1:63" s="91" customFormat="1" ht="13.5" customHeight="1" x14ac:dyDescent="0.4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5"/>
      <c r="BA14" s="95"/>
      <c r="BB14" s="95"/>
      <c r="BC14" s="95"/>
      <c r="BD14" s="95"/>
      <c r="BE14" s="93"/>
      <c r="BF14" s="93"/>
      <c r="BG14" s="93"/>
      <c r="BH14" s="89"/>
      <c r="BI14" s="481"/>
      <c r="BJ14" s="481"/>
      <c r="BK14" s="481"/>
    </row>
    <row r="15" spans="1:63" s="91" customFormat="1" ht="13.5" customHeight="1" x14ac:dyDescent="0.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5"/>
      <c r="BA15" s="95"/>
      <c r="BB15" s="95"/>
      <c r="BC15" s="95"/>
      <c r="BD15" s="95"/>
      <c r="BE15" s="93"/>
      <c r="BF15" s="93"/>
      <c r="BG15" s="93"/>
      <c r="BH15" s="89"/>
      <c r="BI15" s="481"/>
      <c r="BJ15" s="481"/>
      <c r="BK15" s="481"/>
    </row>
    <row r="16" spans="1:63" s="91" customFormat="1" ht="13.5" customHeight="1" x14ac:dyDescent="0.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5"/>
      <c r="BA16" s="95"/>
      <c r="BB16" s="95"/>
      <c r="BC16" s="95"/>
      <c r="BD16" s="95"/>
      <c r="BE16" s="93"/>
      <c r="BF16" s="93"/>
      <c r="BG16" s="93"/>
      <c r="BH16" s="89"/>
      <c r="BI16" s="481"/>
      <c r="BJ16" s="481"/>
      <c r="BK16" s="481"/>
    </row>
    <row r="17" spans="1:63" s="91" customFormat="1" ht="13.5" customHeight="1" x14ac:dyDescent="0.4">
      <c r="A17" s="93"/>
      <c r="B17" s="93"/>
      <c r="C17" s="93"/>
      <c r="D17" s="93"/>
      <c r="E17" s="93"/>
      <c r="F17" s="93"/>
      <c r="G17" s="93"/>
      <c r="H17" s="482">
        <f>'入力シート１(基本情報)'!C7</f>
        <v>0</v>
      </c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2"/>
      <c r="AJ17" s="482"/>
      <c r="AK17" s="482"/>
      <c r="AL17" s="482"/>
      <c r="AM17" s="482"/>
      <c r="AN17" s="482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95"/>
      <c r="BD17" s="95"/>
      <c r="BE17" s="93"/>
      <c r="BF17" s="93"/>
      <c r="BG17" s="93"/>
      <c r="BH17" s="89"/>
      <c r="BI17" s="481"/>
      <c r="BJ17" s="481"/>
      <c r="BK17" s="481"/>
    </row>
    <row r="18" spans="1:63" s="91" customFormat="1" ht="13.5" customHeight="1" x14ac:dyDescent="0.4">
      <c r="A18" s="93"/>
      <c r="B18" s="93"/>
      <c r="C18" s="93"/>
      <c r="D18" s="93"/>
      <c r="E18" s="93"/>
      <c r="F18" s="93"/>
      <c r="G18" s="93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2"/>
      <c r="AG18" s="482"/>
      <c r="AH18" s="482"/>
      <c r="AI18" s="482"/>
      <c r="AJ18" s="482"/>
      <c r="AK18" s="482"/>
      <c r="AL18" s="482"/>
      <c r="AM18" s="482"/>
      <c r="AN18" s="482"/>
      <c r="AO18" s="482"/>
      <c r="AP18" s="482"/>
      <c r="AQ18" s="482"/>
      <c r="AR18" s="482"/>
      <c r="AS18" s="482"/>
      <c r="AT18" s="482"/>
      <c r="AU18" s="482"/>
      <c r="AV18" s="482"/>
      <c r="AW18" s="482"/>
      <c r="AX18" s="482"/>
      <c r="AY18" s="482"/>
      <c r="AZ18" s="482"/>
      <c r="BA18" s="482"/>
      <c r="BB18" s="482"/>
      <c r="BC18" s="95"/>
      <c r="BD18" s="95"/>
      <c r="BE18" s="93"/>
      <c r="BF18" s="93"/>
      <c r="BG18" s="93"/>
      <c r="BH18" s="89"/>
      <c r="BI18" s="481"/>
      <c r="BJ18" s="481"/>
      <c r="BK18" s="481"/>
    </row>
    <row r="19" spans="1:63" s="91" customFormat="1" ht="13.5" customHeight="1" x14ac:dyDescent="0.4">
      <c r="A19" s="93"/>
      <c r="B19" s="93"/>
      <c r="C19" s="93"/>
      <c r="D19" s="93"/>
      <c r="E19" s="93"/>
      <c r="F19" s="93"/>
      <c r="G19" s="93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  <c r="AU19" s="482"/>
      <c r="AV19" s="482"/>
      <c r="AW19" s="482"/>
      <c r="AX19" s="482"/>
      <c r="AY19" s="482"/>
      <c r="AZ19" s="482"/>
      <c r="BA19" s="482"/>
      <c r="BB19" s="482"/>
      <c r="BC19" s="95"/>
      <c r="BD19" s="95"/>
      <c r="BE19" s="93"/>
      <c r="BF19" s="93"/>
      <c r="BG19" s="93"/>
      <c r="BH19" s="89"/>
      <c r="BI19" s="88"/>
    </row>
    <row r="20" spans="1:63" s="91" customFormat="1" ht="13.5" customHeight="1" x14ac:dyDescent="0.4">
      <c r="A20" s="93"/>
      <c r="B20" s="93"/>
      <c r="C20" s="93"/>
      <c r="D20" s="93"/>
      <c r="E20" s="93"/>
      <c r="F20" s="93"/>
      <c r="G20" s="93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482"/>
      <c r="AF20" s="482"/>
      <c r="AG20" s="482"/>
      <c r="AH20" s="482"/>
      <c r="AI20" s="482"/>
      <c r="AJ20" s="482"/>
      <c r="AK20" s="482"/>
      <c r="AL20" s="482"/>
      <c r="AM20" s="482"/>
      <c r="AN20" s="482"/>
      <c r="AO20" s="482"/>
      <c r="AP20" s="482"/>
      <c r="AQ20" s="482"/>
      <c r="AR20" s="482"/>
      <c r="AS20" s="482"/>
      <c r="AT20" s="482"/>
      <c r="AU20" s="482"/>
      <c r="AV20" s="482"/>
      <c r="AW20" s="482"/>
      <c r="AX20" s="482"/>
      <c r="AY20" s="482"/>
      <c r="AZ20" s="482"/>
      <c r="BA20" s="482"/>
      <c r="BB20" s="482"/>
      <c r="BC20" s="95"/>
      <c r="BD20" s="95"/>
      <c r="BE20" s="93"/>
      <c r="BF20" s="93"/>
      <c r="BG20" s="93"/>
      <c r="BH20" s="89"/>
      <c r="BI20" s="88"/>
    </row>
    <row r="21" spans="1:63" s="91" customFormat="1" ht="13.5" customHeight="1" x14ac:dyDescent="0.4">
      <c r="A21" s="93"/>
      <c r="B21" s="93"/>
      <c r="C21" s="93"/>
      <c r="D21" s="93"/>
      <c r="E21" s="93"/>
      <c r="F21" s="93"/>
      <c r="G21" s="93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  <c r="AB21" s="482"/>
      <c r="AC21" s="482"/>
      <c r="AD21" s="482"/>
      <c r="AE21" s="482"/>
      <c r="AF21" s="482"/>
      <c r="AG21" s="482"/>
      <c r="AH21" s="482"/>
      <c r="AI21" s="482"/>
      <c r="AJ21" s="482"/>
      <c r="AK21" s="482"/>
      <c r="AL21" s="482"/>
      <c r="AM21" s="482"/>
      <c r="AN21" s="482"/>
      <c r="AO21" s="482"/>
      <c r="AP21" s="482"/>
      <c r="AQ21" s="482"/>
      <c r="AR21" s="482"/>
      <c r="AS21" s="482"/>
      <c r="AT21" s="482"/>
      <c r="AU21" s="482"/>
      <c r="AV21" s="482"/>
      <c r="AW21" s="482"/>
      <c r="AX21" s="482"/>
      <c r="AY21" s="482"/>
      <c r="AZ21" s="482"/>
      <c r="BA21" s="482"/>
      <c r="BB21" s="482"/>
      <c r="BC21" s="95"/>
      <c r="BD21" s="95"/>
      <c r="BE21" s="93"/>
      <c r="BF21" s="93"/>
      <c r="BG21" s="93"/>
      <c r="BH21" s="89"/>
      <c r="BI21" s="88"/>
    </row>
    <row r="22" spans="1:63" s="91" customFormat="1" ht="13.5" customHeight="1" x14ac:dyDescent="0.4">
      <c r="A22" s="93"/>
      <c r="B22" s="93"/>
      <c r="C22" s="93"/>
      <c r="D22" s="93"/>
      <c r="E22" s="93"/>
      <c r="F22" s="93"/>
      <c r="G22" s="93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482"/>
      <c r="AN22" s="482"/>
      <c r="AO22" s="482"/>
      <c r="AP22" s="482"/>
      <c r="AQ22" s="482"/>
      <c r="AR22" s="482"/>
      <c r="AS22" s="482"/>
      <c r="AT22" s="482"/>
      <c r="AU22" s="482"/>
      <c r="AV22" s="482"/>
      <c r="AW22" s="482"/>
      <c r="AX22" s="482"/>
      <c r="AY22" s="482"/>
      <c r="AZ22" s="482"/>
      <c r="BA22" s="482"/>
      <c r="BB22" s="482"/>
      <c r="BC22" s="95"/>
      <c r="BD22" s="95"/>
      <c r="BE22" s="93"/>
      <c r="BF22" s="93"/>
      <c r="BG22" s="93"/>
      <c r="BH22" s="89"/>
      <c r="BI22" s="88"/>
    </row>
    <row r="23" spans="1:63" s="91" customFormat="1" ht="13.5" customHeight="1" x14ac:dyDescent="0.4">
      <c r="A23" s="93"/>
      <c r="B23" s="93"/>
      <c r="C23" s="93"/>
      <c r="D23" s="93"/>
      <c r="E23" s="93"/>
      <c r="F23" s="93"/>
      <c r="G23" s="93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  <c r="AL23" s="482"/>
      <c r="AM23" s="482"/>
      <c r="AN23" s="482"/>
      <c r="AO23" s="482"/>
      <c r="AP23" s="482"/>
      <c r="AQ23" s="482"/>
      <c r="AR23" s="482"/>
      <c r="AS23" s="482"/>
      <c r="AT23" s="482"/>
      <c r="AU23" s="482"/>
      <c r="AV23" s="482"/>
      <c r="AW23" s="482"/>
      <c r="AX23" s="482"/>
      <c r="AY23" s="482"/>
      <c r="AZ23" s="482"/>
      <c r="BA23" s="482"/>
      <c r="BB23" s="482"/>
      <c r="BC23" s="95"/>
      <c r="BD23" s="95"/>
      <c r="BE23" s="93"/>
      <c r="BF23" s="93"/>
      <c r="BG23" s="93"/>
      <c r="BH23" s="89"/>
      <c r="BI23" s="88"/>
    </row>
    <row r="24" spans="1:63" s="91" customFormat="1" ht="13.5" customHeight="1" x14ac:dyDescent="0.4">
      <c r="A24" s="93"/>
      <c r="B24" s="93"/>
      <c r="C24" s="93"/>
      <c r="D24" s="93"/>
      <c r="E24" s="93"/>
      <c r="F24" s="93"/>
      <c r="G24" s="93"/>
      <c r="H24" s="483" t="str">
        <f>'入力シート１(基本情報)'!C5&amp;"　"&amp;'入力シート１(基本情報)'!C8</f>
        <v>　</v>
      </c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3"/>
      <c r="AO24" s="483"/>
      <c r="AP24" s="483"/>
      <c r="AQ24" s="483"/>
      <c r="AR24" s="483"/>
      <c r="AS24" s="483"/>
      <c r="AT24" s="483"/>
      <c r="AU24" s="483"/>
      <c r="AV24" s="483"/>
      <c r="AW24" s="483"/>
      <c r="AX24" s="483"/>
      <c r="AY24" s="483"/>
      <c r="AZ24" s="483"/>
      <c r="BA24" s="483"/>
      <c r="BB24" s="483"/>
      <c r="BC24" s="95"/>
      <c r="BD24" s="95"/>
      <c r="BE24" s="93"/>
      <c r="BF24" s="93"/>
      <c r="BG24" s="93"/>
      <c r="BH24" s="89"/>
      <c r="BI24" s="88"/>
    </row>
    <row r="25" spans="1:63" s="91" customFormat="1" ht="13.5" customHeight="1" x14ac:dyDescent="0.4">
      <c r="A25" s="93"/>
      <c r="B25" s="93"/>
      <c r="C25" s="93"/>
      <c r="D25" s="93"/>
      <c r="E25" s="93"/>
      <c r="F25" s="93"/>
      <c r="G25" s="9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3"/>
      <c r="AK25" s="483"/>
      <c r="AL25" s="483"/>
      <c r="AM25" s="483"/>
      <c r="AN25" s="483"/>
      <c r="AO25" s="483"/>
      <c r="AP25" s="483"/>
      <c r="AQ25" s="483"/>
      <c r="AR25" s="483"/>
      <c r="AS25" s="483"/>
      <c r="AT25" s="483"/>
      <c r="AU25" s="483"/>
      <c r="AV25" s="483"/>
      <c r="AW25" s="483"/>
      <c r="AX25" s="483"/>
      <c r="AY25" s="483"/>
      <c r="AZ25" s="483"/>
      <c r="BA25" s="483"/>
      <c r="BB25" s="483"/>
      <c r="BC25" s="95"/>
      <c r="BD25" s="95"/>
      <c r="BE25" s="93"/>
      <c r="BF25" s="93"/>
      <c r="BG25" s="93"/>
      <c r="BH25" s="89"/>
      <c r="BI25" s="88"/>
    </row>
    <row r="26" spans="1:63" s="91" customFormat="1" ht="13.5" customHeight="1" x14ac:dyDescent="0.4">
      <c r="A26" s="93"/>
      <c r="B26" s="93"/>
      <c r="C26" s="93"/>
      <c r="D26" s="93"/>
      <c r="E26" s="93"/>
      <c r="F26" s="93"/>
      <c r="G26" s="9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483"/>
      <c r="AL26" s="483"/>
      <c r="AM26" s="483"/>
      <c r="AN26" s="483"/>
      <c r="AO26" s="483"/>
      <c r="AP26" s="483"/>
      <c r="AQ26" s="483"/>
      <c r="AR26" s="483"/>
      <c r="AS26" s="483"/>
      <c r="AT26" s="483"/>
      <c r="AU26" s="483"/>
      <c r="AV26" s="483"/>
      <c r="AW26" s="483"/>
      <c r="AX26" s="483"/>
      <c r="AY26" s="483"/>
      <c r="AZ26" s="483"/>
      <c r="BA26" s="483"/>
      <c r="BB26" s="483"/>
      <c r="BC26" s="95"/>
      <c r="BD26" s="95"/>
      <c r="BE26" s="93"/>
      <c r="BF26" s="93"/>
      <c r="BG26" s="93"/>
      <c r="BH26" s="89"/>
      <c r="BI26" s="88"/>
    </row>
    <row r="27" spans="1:63" s="91" customFormat="1" ht="13.5" customHeight="1" x14ac:dyDescent="0.4">
      <c r="A27" s="93"/>
      <c r="B27" s="93"/>
      <c r="C27" s="93"/>
      <c r="D27" s="93"/>
      <c r="E27" s="93"/>
      <c r="F27" s="93"/>
      <c r="G27" s="9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483"/>
      <c r="AL27" s="483"/>
      <c r="AM27" s="483"/>
      <c r="AN27" s="483"/>
      <c r="AO27" s="483"/>
      <c r="AP27" s="483"/>
      <c r="AQ27" s="483"/>
      <c r="AR27" s="483"/>
      <c r="AS27" s="483"/>
      <c r="AT27" s="483"/>
      <c r="AU27" s="483"/>
      <c r="AV27" s="483"/>
      <c r="AW27" s="483"/>
      <c r="AX27" s="483"/>
      <c r="AY27" s="483"/>
      <c r="AZ27" s="483"/>
      <c r="BA27" s="483"/>
      <c r="BB27" s="483"/>
      <c r="BC27" s="95"/>
      <c r="BD27" s="95"/>
      <c r="BE27" s="93"/>
      <c r="BF27" s="93"/>
      <c r="BG27" s="93"/>
      <c r="BH27" s="89"/>
      <c r="BI27" s="88"/>
    </row>
    <row r="28" spans="1:63" s="91" customFormat="1" ht="13.5" customHeight="1" x14ac:dyDescent="0.4">
      <c r="A28" s="93"/>
      <c r="B28" s="93"/>
      <c r="C28" s="93"/>
      <c r="D28" s="93"/>
      <c r="E28" s="93"/>
      <c r="F28" s="93"/>
      <c r="G28" s="9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3"/>
      <c r="AL28" s="483"/>
      <c r="AM28" s="483"/>
      <c r="AN28" s="483"/>
      <c r="AO28" s="483"/>
      <c r="AP28" s="483"/>
      <c r="AQ28" s="483"/>
      <c r="AR28" s="483"/>
      <c r="AS28" s="483"/>
      <c r="AT28" s="483"/>
      <c r="AU28" s="483"/>
      <c r="AV28" s="483"/>
      <c r="AW28" s="483"/>
      <c r="AX28" s="483"/>
      <c r="AY28" s="483"/>
      <c r="AZ28" s="483"/>
      <c r="BA28" s="483"/>
      <c r="BB28" s="483"/>
      <c r="BC28" s="95"/>
      <c r="BD28" s="95"/>
      <c r="BE28" s="93"/>
      <c r="BF28" s="93"/>
      <c r="BG28" s="93"/>
      <c r="BH28" s="89"/>
      <c r="BI28" s="88"/>
    </row>
    <row r="29" spans="1:63" s="91" customFormat="1" ht="13.5" customHeight="1" x14ac:dyDescent="0.4">
      <c r="A29" s="93"/>
      <c r="B29" s="93"/>
      <c r="C29" s="93"/>
      <c r="D29" s="93"/>
      <c r="E29" s="93"/>
      <c r="F29" s="93"/>
      <c r="G29" s="9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95"/>
      <c r="BD29" s="95"/>
      <c r="BE29" s="93"/>
      <c r="BF29" s="93"/>
      <c r="BG29" s="93"/>
      <c r="BH29" s="89"/>
      <c r="BI29" s="88"/>
    </row>
    <row r="30" spans="1:63" s="91" customFormat="1" ht="13.5" customHeight="1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484" t="str">
        <f>'入力シート１(基本情報)'!C9&amp;"　様"</f>
        <v>　様</v>
      </c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  <c r="AA30" s="484"/>
      <c r="AB30" s="484"/>
      <c r="AC30" s="484"/>
      <c r="AD30" s="484"/>
      <c r="AE30" s="484"/>
      <c r="AF30" s="484"/>
      <c r="AG30" s="484"/>
      <c r="AH30" s="484"/>
      <c r="AI30" s="484"/>
      <c r="AJ30" s="484"/>
      <c r="AK30" s="484"/>
      <c r="AL30" s="484"/>
      <c r="AM30" s="484"/>
      <c r="AN30" s="484"/>
      <c r="AO30" s="484"/>
      <c r="AP30" s="484"/>
      <c r="AQ30" s="484"/>
      <c r="AR30" s="484"/>
      <c r="AS30" s="484"/>
      <c r="AT30" s="484"/>
      <c r="AU30" s="484"/>
      <c r="AV30" s="93"/>
      <c r="AW30" s="93"/>
      <c r="AX30" s="93"/>
      <c r="AY30" s="93"/>
      <c r="AZ30" s="95"/>
      <c r="BA30" s="95"/>
      <c r="BB30" s="95"/>
      <c r="BC30" s="95"/>
      <c r="BD30" s="95"/>
      <c r="BE30" s="93"/>
      <c r="BF30" s="93"/>
      <c r="BG30" s="93"/>
      <c r="BH30" s="89"/>
      <c r="BI30" s="88"/>
    </row>
    <row r="31" spans="1:63" s="91" customFormat="1" ht="13.5" customHeight="1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  <c r="AB31" s="484"/>
      <c r="AC31" s="484"/>
      <c r="AD31" s="484"/>
      <c r="AE31" s="484"/>
      <c r="AF31" s="484"/>
      <c r="AG31" s="484"/>
      <c r="AH31" s="484"/>
      <c r="AI31" s="484"/>
      <c r="AJ31" s="484"/>
      <c r="AK31" s="484"/>
      <c r="AL31" s="484"/>
      <c r="AM31" s="484"/>
      <c r="AN31" s="484"/>
      <c r="AO31" s="484"/>
      <c r="AP31" s="484"/>
      <c r="AQ31" s="484"/>
      <c r="AR31" s="484"/>
      <c r="AS31" s="484"/>
      <c r="AT31" s="484"/>
      <c r="AU31" s="484"/>
      <c r="AV31" s="93"/>
      <c r="AW31" s="93"/>
      <c r="AX31" s="93"/>
      <c r="AY31" s="93"/>
      <c r="AZ31" s="95"/>
      <c r="BA31" s="95"/>
      <c r="BB31" s="95"/>
      <c r="BC31" s="95"/>
      <c r="BD31" s="95"/>
      <c r="BE31" s="93"/>
      <c r="BF31" s="93"/>
      <c r="BG31" s="93"/>
      <c r="BH31" s="89"/>
      <c r="BI31" s="88"/>
    </row>
    <row r="32" spans="1:63" s="91" customFormat="1" ht="13.5" customHeight="1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4"/>
      <c r="AF32" s="484"/>
      <c r="AG32" s="484"/>
      <c r="AH32" s="484"/>
      <c r="AI32" s="484"/>
      <c r="AJ32" s="484"/>
      <c r="AK32" s="484"/>
      <c r="AL32" s="484"/>
      <c r="AM32" s="484"/>
      <c r="AN32" s="484"/>
      <c r="AO32" s="484"/>
      <c r="AP32" s="484"/>
      <c r="AQ32" s="484"/>
      <c r="AR32" s="484"/>
      <c r="AS32" s="484"/>
      <c r="AT32" s="484"/>
      <c r="AU32" s="484"/>
      <c r="AV32" s="93"/>
      <c r="AW32" s="93"/>
      <c r="AX32" s="93"/>
      <c r="AY32" s="93"/>
      <c r="AZ32" s="95"/>
      <c r="BA32" s="95"/>
      <c r="BB32" s="95"/>
      <c r="BC32" s="95"/>
      <c r="BD32" s="95"/>
      <c r="BE32" s="93"/>
      <c r="BF32" s="93"/>
      <c r="BG32" s="93"/>
      <c r="BH32" s="89"/>
      <c r="BI32" s="88"/>
    </row>
    <row r="33" spans="1:61" s="91" customFormat="1" ht="13.5" customHeight="1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3"/>
      <c r="AW33" s="93"/>
      <c r="AX33" s="93"/>
      <c r="AY33" s="93"/>
      <c r="AZ33" s="95"/>
      <c r="BA33" s="95"/>
      <c r="BB33" s="95"/>
      <c r="BC33" s="95"/>
      <c r="BD33" s="95"/>
      <c r="BE33" s="93"/>
      <c r="BF33" s="93"/>
      <c r="BG33" s="93"/>
      <c r="BH33" s="89"/>
      <c r="BI33" s="88"/>
    </row>
    <row r="34" spans="1:61" s="91" customFormat="1" ht="13.5" customHeight="1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89"/>
      <c r="BI34" s="88"/>
    </row>
    <row r="35" spans="1:61" s="91" customFormat="1" ht="13.5" customHeight="1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89"/>
      <c r="BI35" s="88"/>
    </row>
    <row r="36" spans="1:61" s="91" customFormat="1" ht="13.5" customHeight="1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89"/>
      <c r="BI36" s="88"/>
    </row>
    <row r="37" spans="1:61" s="91" customFormat="1" ht="13.5" customHeight="1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5"/>
      <c r="BA37" s="95"/>
      <c r="BB37" s="95"/>
      <c r="BC37" s="95"/>
      <c r="BD37" s="95"/>
      <c r="BE37" s="93"/>
      <c r="BF37" s="93"/>
      <c r="BG37" s="93"/>
      <c r="BH37" s="89"/>
      <c r="BI37" s="88"/>
    </row>
    <row r="38" spans="1:61" s="91" customFormat="1" ht="13.5" customHeight="1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5"/>
      <c r="BA38" s="95"/>
      <c r="BB38" s="95"/>
      <c r="BC38" s="95"/>
      <c r="BD38" s="95"/>
      <c r="BE38" s="93"/>
      <c r="BF38" s="93"/>
      <c r="BG38" s="93"/>
      <c r="BH38" s="89"/>
      <c r="BI38" s="88"/>
    </row>
    <row r="39" spans="1:61" s="91" customFormat="1" ht="13.5" customHeight="1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89"/>
      <c r="BI39" s="88"/>
    </row>
    <row r="40" spans="1:61" s="91" customFormat="1" ht="13.5" customHeight="1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89"/>
      <c r="BI40" s="88"/>
    </row>
    <row r="41" spans="1:61" s="91" customFormat="1" ht="13.5" customHeight="1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89"/>
      <c r="BI41" s="88"/>
    </row>
    <row r="42" spans="1:61" s="91" customFormat="1" ht="13.5" customHeight="1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89"/>
      <c r="BI42" s="88"/>
    </row>
    <row r="43" spans="1:61" s="91" customFormat="1" ht="13.5" customHeight="1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89"/>
      <c r="BI43" s="88"/>
    </row>
    <row r="44" spans="1:61" s="91" customFormat="1" ht="13.5" customHeight="1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89"/>
      <c r="BI44" s="88"/>
    </row>
    <row r="45" spans="1:61" s="91" customFormat="1" ht="13.5" customHeight="1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89"/>
      <c r="BI45" s="88"/>
    </row>
    <row r="46" spans="1:61" s="91" customFormat="1" ht="13.5" customHeight="1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89"/>
      <c r="BI46" s="88"/>
    </row>
    <row r="47" spans="1:61" s="91" customFormat="1" ht="13.5" customHeight="1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89"/>
      <c r="BI47" s="88"/>
    </row>
    <row r="48" spans="1:61" s="91" customFormat="1" ht="13.5" customHeight="1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89"/>
      <c r="BI48" s="88"/>
    </row>
    <row r="49" spans="1:61" s="91" customFormat="1" ht="13.5" customHeight="1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89"/>
      <c r="BI49" s="88"/>
    </row>
    <row r="50" spans="1:61" s="91" customFormat="1" ht="13.5" customHeight="1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89"/>
      <c r="BI50" s="88"/>
    </row>
    <row r="51" spans="1:61" s="91" customFormat="1" ht="13.5" customHeight="1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89"/>
      <c r="BI51" s="88"/>
    </row>
    <row r="52" spans="1:61" s="91" customFormat="1" ht="13.5" customHeight="1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89"/>
      <c r="BI52" s="88"/>
    </row>
    <row r="53" spans="1:61" s="91" customFormat="1" ht="13.5" customHeight="1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89"/>
      <c r="BI53" s="88"/>
    </row>
    <row r="54" spans="1:61" s="91" customFormat="1" ht="13.5" customHeight="1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89"/>
      <c r="BI54" s="88"/>
    </row>
    <row r="55" spans="1:61" s="91" customFormat="1" ht="13.5" customHeight="1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89"/>
      <c r="BI55" s="88"/>
    </row>
    <row r="56" spans="1:61" s="91" customFormat="1" ht="13.5" customHeight="1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89"/>
      <c r="BI56" s="88"/>
    </row>
    <row r="57" spans="1:61" s="91" customFormat="1" ht="13.5" customHeight="1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89"/>
      <c r="BI57" s="88"/>
    </row>
    <row r="58" spans="1:61" s="91" customFormat="1" ht="13.5" customHeight="1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89"/>
      <c r="BI58" s="88"/>
    </row>
    <row r="59" spans="1:61" s="91" customFormat="1" ht="13.5" customHeight="1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89"/>
      <c r="BI59" s="88"/>
    </row>
    <row r="60" spans="1:61" s="91" customFormat="1" ht="13.5" customHeight="1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89"/>
      <c r="BI60" s="88"/>
    </row>
    <row r="61" spans="1:61" s="91" customFormat="1" ht="13.5" customHeight="1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89"/>
      <c r="BI61" s="88"/>
    </row>
    <row r="62" spans="1:61" s="91" customFormat="1" ht="13.5" customHeight="1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89"/>
      <c r="BI62" s="88"/>
    </row>
    <row r="63" spans="1:61" s="91" customFormat="1" ht="13.5" customHeight="1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89"/>
      <c r="BI63" s="88"/>
    </row>
    <row r="64" spans="1:61" s="91" customFormat="1" ht="13.5" customHeight="1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89"/>
      <c r="BI64" s="88"/>
    </row>
    <row r="65" spans="1:61" s="91" customFormat="1" ht="13.5" customHeight="1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89"/>
      <c r="BI65" s="88"/>
    </row>
    <row r="66" spans="1:61" s="91" customFormat="1" ht="13.5" customHeight="1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89"/>
      <c r="BI66" s="88"/>
    </row>
    <row r="67" spans="1:61" s="91" customFormat="1" ht="13.5" hidden="1" customHeight="1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89"/>
      <c r="BI67" s="88"/>
    </row>
    <row r="68" spans="1:61" s="91" customFormat="1" ht="7.5" customHeight="1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89"/>
      <c r="BI68" s="88"/>
    </row>
    <row r="69" spans="1:61" ht="13.5" customHeight="1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485" t="s">
        <v>195</v>
      </c>
      <c r="Q69" s="485"/>
      <c r="R69" s="485"/>
      <c r="S69" s="485"/>
      <c r="T69" s="485"/>
      <c r="U69" s="485"/>
      <c r="V69" s="485"/>
      <c r="W69" s="485"/>
      <c r="X69" s="485"/>
      <c r="Y69" s="485"/>
      <c r="Z69" s="485"/>
      <c r="AA69" s="485"/>
      <c r="AB69" s="485"/>
      <c r="AC69" s="485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</row>
    <row r="70" spans="1:61" ht="13.5" customHeight="1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485"/>
      <c r="Q70" s="485"/>
      <c r="R70" s="485"/>
      <c r="S70" s="485"/>
      <c r="T70" s="485"/>
      <c r="U70" s="485"/>
      <c r="V70" s="485"/>
      <c r="W70" s="485"/>
      <c r="X70" s="485"/>
      <c r="Y70" s="485"/>
      <c r="Z70" s="485"/>
      <c r="AA70" s="485"/>
      <c r="AB70" s="485"/>
      <c r="AC70" s="485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</row>
    <row r="71" spans="1:61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</row>
  </sheetData>
  <mergeCells count="14">
    <mergeCell ref="BH4:BH7"/>
    <mergeCell ref="BI4:BJ7"/>
    <mergeCell ref="AJ5:AK7"/>
    <mergeCell ref="AM5:AN7"/>
    <mergeCell ref="AP5:AQ7"/>
    <mergeCell ref="AT5:AU7"/>
    <mergeCell ref="AW5:AX7"/>
    <mergeCell ref="AZ5:BA7"/>
    <mergeCell ref="BC5:BD7"/>
    <mergeCell ref="BI11:BK18"/>
    <mergeCell ref="H17:BB23"/>
    <mergeCell ref="H24:BB29"/>
    <mergeCell ref="L30:AU32"/>
    <mergeCell ref="P69:AC70"/>
  </mergeCells>
  <phoneticPr fontId="2"/>
  <pageMargins left="0" right="0" top="0" bottom="0" header="0.31496062992125984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19"/>
  <sheetViews>
    <sheetView workbookViewId="0">
      <selection activeCell="C4" sqref="C4:D4"/>
    </sheetView>
  </sheetViews>
  <sheetFormatPr defaultColWidth="0" defaultRowHeight="18.75" zeroHeight="1" x14ac:dyDescent="0.4"/>
  <cols>
    <col min="1" max="2" width="12.875" customWidth="1"/>
    <col min="3" max="4" width="19.25" customWidth="1"/>
    <col min="5" max="6" width="33.625" customWidth="1"/>
    <col min="7" max="43" width="0" style="65" hidden="1" customWidth="1"/>
    <col min="44" max="16384" width="9" hidden="1"/>
  </cols>
  <sheetData>
    <row r="1" spans="1:43" x14ac:dyDescent="0.4">
      <c r="A1" s="10"/>
      <c r="B1" s="10"/>
      <c r="C1" s="10"/>
      <c r="D1" s="10"/>
      <c r="E1" s="10"/>
      <c r="F1" s="10"/>
      <c r="G1" s="86" t="s">
        <v>95</v>
      </c>
      <c r="H1" s="87" t="s">
        <v>98</v>
      </c>
      <c r="I1" s="87" t="s">
        <v>104</v>
      </c>
      <c r="J1" s="87" t="s">
        <v>99</v>
      </c>
      <c r="K1" s="87" t="s">
        <v>100</v>
      </c>
      <c r="L1" s="87" t="s">
        <v>101</v>
      </c>
      <c r="M1" s="87" t="s">
        <v>102</v>
      </c>
      <c r="N1" s="87" t="s">
        <v>103</v>
      </c>
      <c r="O1" s="87"/>
      <c r="P1" s="87" t="s">
        <v>106</v>
      </c>
      <c r="Q1" s="87" t="s">
        <v>56</v>
      </c>
      <c r="R1" s="87" t="s">
        <v>57</v>
      </c>
      <c r="S1" s="87" t="s">
        <v>11</v>
      </c>
      <c r="T1" s="87" t="s">
        <v>58</v>
      </c>
      <c r="U1" s="87" t="s">
        <v>59</v>
      </c>
      <c r="V1" s="87" t="s">
        <v>66</v>
      </c>
      <c r="W1" s="87" t="s">
        <v>84</v>
      </c>
      <c r="X1" s="87" t="s">
        <v>67</v>
      </c>
      <c r="Y1" s="87" t="s">
        <v>68</v>
      </c>
      <c r="Z1" s="87" t="s">
        <v>70</v>
      </c>
      <c r="AA1" s="87" t="s">
        <v>69</v>
      </c>
      <c r="AB1" s="87" t="s">
        <v>83</v>
      </c>
      <c r="AC1" s="87" t="s">
        <v>86</v>
      </c>
      <c r="AD1" s="87" t="s">
        <v>76</v>
      </c>
      <c r="AE1" s="87" t="s">
        <v>77</v>
      </c>
      <c r="AF1" s="87" t="s">
        <v>78</v>
      </c>
      <c r="AG1" s="87" t="s">
        <v>79</v>
      </c>
      <c r="AH1" s="87" t="s">
        <v>80</v>
      </c>
      <c r="AI1" s="87" t="s">
        <v>81</v>
      </c>
      <c r="AJ1" s="87" t="s">
        <v>74</v>
      </c>
      <c r="AK1" s="87" t="s">
        <v>92</v>
      </c>
      <c r="AL1" s="87" t="s">
        <v>91</v>
      </c>
      <c r="AM1" s="87" t="s">
        <v>87</v>
      </c>
      <c r="AN1" s="87" t="s">
        <v>90</v>
      </c>
      <c r="AO1" s="87" t="s">
        <v>89</v>
      </c>
      <c r="AP1" s="87" t="s">
        <v>93</v>
      </c>
      <c r="AQ1" s="66"/>
    </row>
    <row r="2" spans="1:43" x14ac:dyDescent="0.4">
      <c r="A2" s="11" t="s">
        <v>105</v>
      </c>
      <c r="B2" s="11"/>
      <c r="C2" s="11"/>
      <c r="D2" s="10"/>
      <c r="E2" s="10"/>
      <c r="F2" s="10"/>
      <c r="G2" s="87">
        <f>$C$4</f>
        <v>0</v>
      </c>
      <c r="H2" s="87">
        <f>$C$5</f>
        <v>0</v>
      </c>
      <c r="I2" s="87">
        <f>$C$6</f>
        <v>0</v>
      </c>
      <c r="J2" s="87">
        <f>$C$7</f>
        <v>0</v>
      </c>
      <c r="K2" s="87">
        <f>$C$8</f>
        <v>0</v>
      </c>
      <c r="L2" s="87">
        <f>$C$9</f>
        <v>0</v>
      </c>
      <c r="M2" s="87">
        <f>$C$10</f>
        <v>0</v>
      </c>
      <c r="N2" s="87">
        <f>$C$11</f>
        <v>0</v>
      </c>
      <c r="O2" s="87">
        <f>$C$12</f>
        <v>0</v>
      </c>
      <c r="P2" s="87">
        <f>$C$13</f>
        <v>0</v>
      </c>
      <c r="Q2" s="87">
        <f>$C$15</f>
        <v>0</v>
      </c>
      <c r="R2" s="87">
        <f>$C$16</f>
        <v>0</v>
      </c>
      <c r="S2" s="87">
        <f>$C$17</f>
        <v>0</v>
      </c>
      <c r="T2" s="87">
        <f>$C$18</f>
        <v>0</v>
      </c>
      <c r="U2" s="87">
        <f>$C$19</f>
        <v>0</v>
      </c>
      <c r="V2" s="87">
        <f>$C$20</f>
        <v>0</v>
      </c>
      <c r="W2" s="87">
        <f>$C$21</f>
        <v>0</v>
      </c>
      <c r="X2" s="87">
        <f>$C$22</f>
        <v>0</v>
      </c>
      <c r="Y2" s="87">
        <f>$C$23</f>
        <v>0</v>
      </c>
      <c r="Z2" s="87">
        <f>$C$24</f>
        <v>0</v>
      </c>
      <c r="AA2" s="87">
        <f>$C$25</f>
        <v>0</v>
      </c>
      <c r="AB2" s="87">
        <f>$C$26</f>
        <v>0</v>
      </c>
      <c r="AC2" s="87">
        <f>$C$30</f>
        <v>0</v>
      </c>
      <c r="AD2" s="87">
        <f>$C$31</f>
        <v>0</v>
      </c>
      <c r="AE2" s="87">
        <f>$C$32</f>
        <v>0</v>
      </c>
      <c r="AF2" s="87">
        <f>$C$33</f>
        <v>0</v>
      </c>
      <c r="AG2" s="87">
        <f>$C$34</f>
        <v>0</v>
      </c>
      <c r="AH2" s="87">
        <f>$C$35</f>
        <v>0</v>
      </c>
      <c r="AI2" s="87">
        <f>$C$36</f>
        <v>0</v>
      </c>
      <c r="AJ2" s="87">
        <f>$C$37</f>
        <v>0</v>
      </c>
      <c r="AK2" s="87">
        <f>$C$38</f>
        <v>0</v>
      </c>
      <c r="AL2" s="87">
        <f>$C$39</f>
        <v>0</v>
      </c>
      <c r="AM2" s="87">
        <f>$C$40</f>
        <v>0</v>
      </c>
      <c r="AN2" s="87">
        <f>$C$41</f>
        <v>0</v>
      </c>
      <c r="AO2" s="87">
        <f>$C$42</f>
        <v>0</v>
      </c>
      <c r="AP2" s="87">
        <f>$C$43</f>
        <v>0</v>
      </c>
    </row>
    <row r="3" spans="1:43" ht="19.5" thickBot="1" x14ac:dyDescent="0.45">
      <c r="A3" s="223" t="s">
        <v>71</v>
      </c>
      <c r="B3" s="224"/>
      <c r="C3" s="227" t="s">
        <v>72</v>
      </c>
      <c r="D3" s="224"/>
      <c r="E3" s="8" t="s">
        <v>63</v>
      </c>
      <c r="F3" s="10"/>
    </row>
    <row r="4" spans="1:43" ht="19.5" thickTop="1" x14ac:dyDescent="0.4">
      <c r="A4" s="221" t="s">
        <v>95</v>
      </c>
      <c r="B4" s="222"/>
      <c r="C4" s="228"/>
      <c r="D4" s="229"/>
      <c r="E4" s="67" t="s">
        <v>96</v>
      </c>
      <c r="F4" s="10"/>
    </row>
    <row r="5" spans="1:43" x14ac:dyDescent="0.4">
      <c r="A5" s="221" t="s">
        <v>98</v>
      </c>
      <c r="B5" s="222"/>
      <c r="C5" s="230"/>
      <c r="D5" s="231"/>
      <c r="E5" s="68" t="s">
        <v>73</v>
      </c>
      <c r="F5" s="10"/>
    </row>
    <row r="6" spans="1:43" x14ac:dyDescent="0.4">
      <c r="A6" s="221" t="s">
        <v>104</v>
      </c>
      <c r="B6" s="222"/>
      <c r="C6" s="230"/>
      <c r="D6" s="231"/>
      <c r="E6" s="68" t="s">
        <v>97</v>
      </c>
      <c r="F6" s="10"/>
    </row>
    <row r="7" spans="1:43" x14ac:dyDescent="0.4">
      <c r="A7" s="221" t="s">
        <v>99</v>
      </c>
      <c r="B7" s="222"/>
      <c r="C7" s="230"/>
      <c r="D7" s="231"/>
      <c r="E7" s="69" t="s">
        <v>62</v>
      </c>
      <c r="F7" s="10"/>
    </row>
    <row r="8" spans="1:43" x14ac:dyDescent="0.4">
      <c r="A8" s="221" t="s">
        <v>100</v>
      </c>
      <c r="B8" s="222"/>
      <c r="C8" s="230"/>
      <c r="D8" s="231"/>
      <c r="E8" s="70" t="s">
        <v>257</v>
      </c>
      <c r="F8" s="10"/>
    </row>
    <row r="9" spans="1:43" x14ac:dyDescent="0.4">
      <c r="A9" s="221" t="s">
        <v>101</v>
      </c>
      <c r="B9" s="222"/>
      <c r="C9" s="230"/>
      <c r="D9" s="231"/>
      <c r="E9" s="68" t="s">
        <v>61</v>
      </c>
      <c r="F9" s="10"/>
    </row>
    <row r="10" spans="1:43" x14ac:dyDescent="0.4">
      <c r="A10" s="221" t="s">
        <v>102</v>
      </c>
      <c r="B10" s="222"/>
      <c r="C10" s="230"/>
      <c r="D10" s="231"/>
      <c r="E10" s="69" t="s">
        <v>115</v>
      </c>
      <c r="F10" s="10"/>
    </row>
    <row r="11" spans="1:43" x14ac:dyDescent="0.4">
      <c r="A11" s="234" t="s">
        <v>103</v>
      </c>
      <c r="B11" s="235"/>
      <c r="C11" s="238"/>
      <c r="D11" s="239"/>
      <c r="E11" s="71" t="s">
        <v>191</v>
      </c>
      <c r="F11" s="10"/>
    </row>
    <row r="12" spans="1:43" x14ac:dyDescent="0.4">
      <c r="A12" s="12"/>
      <c r="B12" s="12"/>
      <c r="C12" s="12"/>
      <c r="D12" s="13"/>
      <c r="E12" s="14"/>
      <c r="F12" s="10"/>
    </row>
    <row r="13" spans="1:43" x14ac:dyDescent="0.4">
      <c r="A13" s="11" t="s">
        <v>106</v>
      </c>
      <c r="B13" s="11"/>
      <c r="C13" s="11"/>
      <c r="D13" s="10"/>
      <c r="E13" s="10"/>
      <c r="F13" s="10"/>
    </row>
    <row r="14" spans="1:43" ht="19.5" thickBot="1" x14ac:dyDescent="0.45">
      <c r="A14" s="223" t="s">
        <v>71</v>
      </c>
      <c r="B14" s="224"/>
      <c r="C14" s="227" t="s">
        <v>72</v>
      </c>
      <c r="D14" s="224"/>
      <c r="E14" s="8" t="s">
        <v>63</v>
      </c>
      <c r="F14" s="10"/>
    </row>
    <row r="15" spans="1:43" ht="19.5" thickTop="1" x14ac:dyDescent="0.4">
      <c r="A15" s="225" t="s">
        <v>56</v>
      </c>
      <c r="B15" s="226"/>
      <c r="C15" s="240"/>
      <c r="D15" s="241"/>
      <c r="E15" s="67" t="s">
        <v>60</v>
      </c>
      <c r="F15" s="10"/>
    </row>
    <row r="16" spans="1:43" x14ac:dyDescent="0.4">
      <c r="A16" s="221" t="s">
        <v>57</v>
      </c>
      <c r="B16" s="222"/>
      <c r="C16" s="230"/>
      <c r="D16" s="231"/>
      <c r="E16" s="68" t="s">
        <v>61</v>
      </c>
      <c r="F16" s="10"/>
    </row>
    <row r="17" spans="1:6" ht="18" customHeight="1" x14ac:dyDescent="0.4">
      <c r="A17" s="221" t="s">
        <v>11</v>
      </c>
      <c r="B17" s="222"/>
      <c r="C17" s="230"/>
      <c r="D17" s="231"/>
      <c r="E17" s="68" t="s">
        <v>234</v>
      </c>
      <c r="F17" s="10"/>
    </row>
    <row r="18" spans="1:6" x14ac:dyDescent="0.4">
      <c r="A18" s="221" t="s">
        <v>58</v>
      </c>
      <c r="B18" s="222"/>
      <c r="C18" s="232"/>
      <c r="D18" s="233"/>
      <c r="E18" s="69" t="s">
        <v>64</v>
      </c>
      <c r="F18" s="10"/>
    </row>
    <row r="19" spans="1:6" x14ac:dyDescent="0.4">
      <c r="A19" s="221" t="s">
        <v>59</v>
      </c>
      <c r="B19" s="222"/>
      <c r="C19" s="232"/>
      <c r="D19" s="233"/>
      <c r="E19" s="70" t="s">
        <v>65</v>
      </c>
      <c r="F19" s="10"/>
    </row>
    <row r="20" spans="1:6" x14ac:dyDescent="0.4">
      <c r="A20" s="221" t="s">
        <v>66</v>
      </c>
      <c r="B20" s="222"/>
      <c r="C20" s="230"/>
      <c r="D20" s="231"/>
      <c r="E20" s="72" t="s">
        <v>109</v>
      </c>
      <c r="F20" s="10"/>
    </row>
    <row r="21" spans="1:6" x14ac:dyDescent="0.4">
      <c r="A21" s="221" t="s">
        <v>84</v>
      </c>
      <c r="B21" s="222"/>
      <c r="C21" s="230"/>
      <c r="D21" s="231"/>
      <c r="E21" s="72" t="s">
        <v>85</v>
      </c>
      <c r="F21" s="10"/>
    </row>
    <row r="22" spans="1:6" x14ac:dyDescent="0.4">
      <c r="A22" s="221" t="s">
        <v>67</v>
      </c>
      <c r="B22" s="222"/>
      <c r="C22" s="230"/>
      <c r="D22" s="231"/>
      <c r="E22" s="68" t="s">
        <v>236</v>
      </c>
      <c r="F22" s="10"/>
    </row>
    <row r="23" spans="1:6" x14ac:dyDescent="0.4">
      <c r="A23" s="221" t="s">
        <v>68</v>
      </c>
      <c r="B23" s="222"/>
      <c r="C23" s="236"/>
      <c r="D23" s="237"/>
      <c r="E23" s="68" t="s">
        <v>108</v>
      </c>
      <c r="F23" s="10"/>
    </row>
    <row r="24" spans="1:6" x14ac:dyDescent="0.4">
      <c r="A24" s="221" t="s">
        <v>70</v>
      </c>
      <c r="B24" s="222"/>
      <c r="C24" s="230"/>
      <c r="D24" s="231"/>
      <c r="E24" s="68" t="s">
        <v>192</v>
      </c>
      <c r="F24" s="10"/>
    </row>
    <row r="25" spans="1:6" x14ac:dyDescent="0.4">
      <c r="A25" s="221" t="s">
        <v>69</v>
      </c>
      <c r="B25" s="222"/>
      <c r="C25" s="232"/>
      <c r="D25" s="233"/>
      <c r="E25" s="68" t="s">
        <v>193</v>
      </c>
      <c r="F25" s="10"/>
    </row>
    <row r="26" spans="1:6" ht="117" customHeight="1" x14ac:dyDescent="0.4">
      <c r="A26" s="234" t="s">
        <v>83</v>
      </c>
      <c r="B26" s="235"/>
      <c r="C26" s="244"/>
      <c r="D26" s="245"/>
      <c r="E26" s="160" t="s">
        <v>229</v>
      </c>
      <c r="F26" s="10"/>
    </row>
    <row r="27" spans="1:6" x14ac:dyDescent="0.4">
      <c r="A27" s="10"/>
      <c r="B27" s="10"/>
      <c r="C27" s="10"/>
      <c r="D27" s="10"/>
      <c r="E27" s="10"/>
      <c r="F27" s="10"/>
    </row>
    <row r="28" spans="1:6" x14ac:dyDescent="0.4">
      <c r="A28" s="11" t="s">
        <v>110</v>
      </c>
      <c r="B28" s="11"/>
      <c r="C28" s="11"/>
      <c r="D28" s="10"/>
      <c r="E28" s="10"/>
      <c r="F28" s="10"/>
    </row>
    <row r="29" spans="1:6" ht="19.5" thickBot="1" x14ac:dyDescent="0.45">
      <c r="A29" s="223" t="s">
        <v>71</v>
      </c>
      <c r="B29" s="224"/>
      <c r="C29" s="227" t="s">
        <v>72</v>
      </c>
      <c r="D29" s="224"/>
      <c r="E29" s="9" t="s">
        <v>63</v>
      </c>
      <c r="F29" s="10"/>
    </row>
    <row r="30" spans="1:6" ht="19.5" thickTop="1" x14ac:dyDescent="0.4">
      <c r="A30" s="225" t="s">
        <v>86</v>
      </c>
      <c r="B30" s="226"/>
      <c r="C30" s="246"/>
      <c r="D30" s="247"/>
      <c r="E30" s="73" t="s">
        <v>107</v>
      </c>
      <c r="F30" s="10"/>
    </row>
    <row r="31" spans="1:6" x14ac:dyDescent="0.4">
      <c r="A31" s="221" t="s">
        <v>76</v>
      </c>
      <c r="B31" s="222"/>
      <c r="C31" s="242"/>
      <c r="D31" s="243"/>
      <c r="E31" s="74" t="s">
        <v>75</v>
      </c>
      <c r="F31" s="10" t="str">
        <f>IF(COUNTIF(C31:D36,"肢体不自由")=1,"〇","")</f>
        <v/>
      </c>
    </row>
    <row r="32" spans="1:6" x14ac:dyDescent="0.4">
      <c r="A32" s="221" t="s">
        <v>77</v>
      </c>
      <c r="B32" s="222"/>
      <c r="C32" s="242"/>
      <c r="D32" s="243"/>
      <c r="E32" s="75" t="s">
        <v>82</v>
      </c>
      <c r="F32" s="10"/>
    </row>
    <row r="33" spans="1:6" x14ac:dyDescent="0.4">
      <c r="A33" s="221" t="s">
        <v>78</v>
      </c>
      <c r="B33" s="222"/>
      <c r="C33" s="242"/>
      <c r="D33" s="243"/>
      <c r="E33" s="75" t="s">
        <v>82</v>
      </c>
      <c r="F33" s="10"/>
    </row>
    <row r="34" spans="1:6" x14ac:dyDescent="0.4">
      <c r="A34" s="221" t="s">
        <v>79</v>
      </c>
      <c r="B34" s="222"/>
      <c r="C34" s="242"/>
      <c r="D34" s="243"/>
      <c r="E34" s="75" t="s">
        <v>82</v>
      </c>
      <c r="F34" s="10"/>
    </row>
    <row r="35" spans="1:6" x14ac:dyDescent="0.4">
      <c r="A35" s="221" t="s">
        <v>80</v>
      </c>
      <c r="B35" s="222"/>
      <c r="C35" s="242"/>
      <c r="D35" s="243"/>
      <c r="E35" s="75" t="s">
        <v>82</v>
      </c>
      <c r="F35" s="10"/>
    </row>
    <row r="36" spans="1:6" x14ac:dyDescent="0.4">
      <c r="A36" s="221" t="s">
        <v>81</v>
      </c>
      <c r="B36" s="222"/>
      <c r="C36" s="242"/>
      <c r="D36" s="243"/>
      <c r="E36" s="75" t="s">
        <v>82</v>
      </c>
      <c r="F36" s="10"/>
    </row>
    <row r="37" spans="1:6" x14ac:dyDescent="0.4">
      <c r="A37" s="221" t="s">
        <v>74</v>
      </c>
      <c r="B37" s="222"/>
      <c r="C37" s="230"/>
      <c r="D37" s="231"/>
      <c r="E37" s="72" t="s">
        <v>199</v>
      </c>
      <c r="F37" s="10"/>
    </row>
    <row r="38" spans="1:6" x14ac:dyDescent="0.4">
      <c r="A38" s="221" t="s">
        <v>92</v>
      </c>
      <c r="B38" s="222"/>
      <c r="C38" s="230"/>
      <c r="D38" s="231"/>
      <c r="E38" s="72" t="s">
        <v>233</v>
      </c>
      <c r="F38" s="10"/>
    </row>
    <row r="39" spans="1:6" x14ac:dyDescent="0.4">
      <c r="A39" s="221" t="s">
        <v>91</v>
      </c>
      <c r="B39" s="222"/>
      <c r="C39" s="230"/>
      <c r="D39" s="231"/>
      <c r="E39" s="72" t="s">
        <v>200</v>
      </c>
      <c r="F39" s="10"/>
    </row>
    <row r="40" spans="1:6" x14ac:dyDescent="0.4">
      <c r="A40" s="221" t="s">
        <v>87</v>
      </c>
      <c r="B40" s="222"/>
      <c r="C40" s="230"/>
      <c r="D40" s="231"/>
      <c r="E40" s="75" t="s">
        <v>230</v>
      </c>
      <c r="F40" s="10"/>
    </row>
    <row r="41" spans="1:6" x14ac:dyDescent="0.4">
      <c r="A41" s="221" t="s">
        <v>90</v>
      </c>
      <c r="B41" s="222"/>
      <c r="C41" s="230"/>
      <c r="D41" s="231"/>
      <c r="E41" s="75" t="s">
        <v>255</v>
      </c>
      <c r="F41" s="10"/>
    </row>
    <row r="42" spans="1:6" x14ac:dyDescent="0.4">
      <c r="A42" s="221" t="s">
        <v>89</v>
      </c>
      <c r="B42" s="222"/>
      <c r="C42" s="230"/>
      <c r="D42" s="231"/>
      <c r="E42" s="75" t="s">
        <v>88</v>
      </c>
      <c r="F42" s="10"/>
    </row>
    <row r="43" spans="1:6" ht="37.5" customHeight="1" x14ac:dyDescent="0.4">
      <c r="A43" s="234" t="s">
        <v>93</v>
      </c>
      <c r="B43" s="235"/>
      <c r="C43" s="251"/>
      <c r="D43" s="252"/>
      <c r="E43" s="76" t="s">
        <v>94</v>
      </c>
      <c r="F43" s="10"/>
    </row>
    <row r="44" spans="1:6" x14ac:dyDescent="0.4">
      <c r="A44" s="10"/>
      <c r="B44" s="10"/>
      <c r="C44" s="10"/>
      <c r="D44" s="10"/>
      <c r="E44" s="10"/>
      <c r="F44" s="10"/>
    </row>
    <row r="45" spans="1:6" x14ac:dyDescent="0.4">
      <c r="A45" s="11" t="s">
        <v>117</v>
      </c>
      <c r="B45" s="10"/>
      <c r="C45" s="10"/>
      <c r="D45" s="10"/>
      <c r="E45" s="10"/>
      <c r="F45" s="10"/>
    </row>
    <row r="46" spans="1:6" x14ac:dyDescent="0.4">
      <c r="A46" s="254" t="s">
        <v>231</v>
      </c>
      <c r="B46" s="254"/>
      <c r="C46" s="254"/>
      <c r="D46" s="254"/>
      <c r="E46" s="254"/>
      <c r="F46" s="10"/>
    </row>
    <row r="47" spans="1:6" x14ac:dyDescent="0.4">
      <c r="A47" s="254"/>
      <c r="B47" s="254"/>
      <c r="C47" s="254"/>
      <c r="D47" s="254"/>
      <c r="E47" s="254"/>
      <c r="F47" s="10"/>
    </row>
    <row r="48" spans="1:6" x14ac:dyDescent="0.4">
      <c r="A48" s="253" t="s">
        <v>111</v>
      </c>
      <c r="B48" s="253"/>
      <c r="C48" s="253"/>
      <c r="D48" s="16" t="s">
        <v>112</v>
      </c>
      <c r="E48" s="16" t="s">
        <v>41</v>
      </c>
      <c r="F48" s="10"/>
    </row>
    <row r="49" spans="1:6" ht="19.5" thickBot="1" x14ac:dyDescent="0.45">
      <c r="A49" s="248" t="s">
        <v>113</v>
      </c>
      <c r="B49" s="248"/>
      <c r="C49" s="248"/>
      <c r="D49" s="198" t="s">
        <v>114</v>
      </c>
      <c r="E49" s="198" t="s">
        <v>201</v>
      </c>
      <c r="F49" s="10"/>
    </row>
    <row r="50" spans="1:6" ht="19.5" thickTop="1" x14ac:dyDescent="0.4">
      <c r="A50" s="249"/>
      <c r="B50" s="249"/>
      <c r="C50" s="249"/>
      <c r="D50" s="199"/>
      <c r="E50" s="199"/>
      <c r="F50" s="10"/>
    </row>
    <row r="51" spans="1:6" x14ac:dyDescent="0.4">
      <c r="A51" s="250"/>
      <c r="B51" s="250"/>
      <c r="C51" s="250"/>
      <c r="D51" s="192"/>
      <c r="E51" s="192"/>
      <c r="F51" s="10"/>
    </row>
    <row r="52" spans="1:6" x14ac:dyDescent="0.4">
      <c r="A52" s="250"/>
      <c r="B52" s="250"/>
      <c r="C52" s="250"/>
      <c r="D52" s="192"/>
      <c r="E52" s="192"/>
      <c r="F52" s="10"/>
    </row>
    <row r="53" spans="1:6" x14ac:dyDescent="0.4">
      <c r="A53" s="250"/>
      <c r="B53" s="250"/>
      <c r="C53" s="250"/>
      <c r="D53" s="192"/>
      <c r="E53" s="192"/>
      <c r="F53" s="10"/>
    </row>
    <row r="54" spans="1:6" x14ac:dyDescent="0.4">
      <c r="A54" s="250"/>
      <c r="B54" s="250"/>
      <c r="C54" s="250"/>
      <c r="D54" s="192"/>
      <c r="E54" s="192"/>
      <c r="F54" s="10"/>
    </row>
    <row r="55" spans="1:6" x14ac:dyDescent="0.4">
      <c r="A55" s="250"/>
      <c r="B55" s="250"/>
      <c r="C55" s="250"/>
      <c r="D55" s="192"/>
      <c r="E55" s="192"/>
      <c r="F55" s="10"/>
    </row>
    <row r="56" spans="1:6" x14ac:dyDescent="0.4">
      <c r="A56" s="250"/>
      <c r="B56" s="250"/>
      <c r="C56" s="250"/>
      <c r="D56" s="192"/>
      <c r="E56" s="192"/>
      <c r="F56" s="10"/>
    </row>
    <row r="57" spans="1:6" x14ac:dyDescent="0.4">
      <c r="A57" s="250"/>
      <c r="B57" s="250"/>
      <c r="C57" s="250"/>
      <c r="D57" s="192"/>
      <c r="E57" s="192"/>
      <c r="F57" s="10"/>
    </row>
    <row r="58" spans="1:6" x14ac:dyDescent="0.4">
      <c r="A58" s="250"/>
      <c r="B58" s="250"/>
      <c r="C58" s="250"/>
      <c r="D58" s="192"/>
      <c r="E58" s="192"/>
      <c r="F58" s="10"/>
    </row>
    <row r="59" spans="1:6" x14ac:dyDescent="0.4">
      <c r="A59" s="257"/>
      <c r="B59" s="257"/>
      <c r="C59" s="257"/>
      <c r="D59" s="193"/>
      <c r="E59" s="193"/>
      <c r="F59" s="10"/>
    </row>
    <row r="60" spans="1:6" x14ac:dyDescent="0.4">
      <c r="A60" s="10"/>
      <c r="B60" s="10"/>
      <c r="C60" s="10"/>
      <c r="D60" s="10"/>
      <c r="E60" s="10"/>
      <c r="F60" s="10"/>
    </row>
    <row r="61" spans="1:6" x14ac:dyDescent="0.4">
      <c r="A61" s="11" t="s">
        <v>118</v>
      </c>
      <c r="B61" s="10"/>
      <c r="C61" s="10"/>
      <c r="D61" s="10"/>
      <c r="E61" s="10"/>
      <c r="F61" s="10"/>
    </row>
    <row r="62" spans="1:6" x14ac:dyDescent="0.4">
      <c r="A62" s="254" t="s">
        <v>116</v>
      </c>
      <c r="B62" s="254"/>
      <c r="C62" s="254"/>
      <c r="D62" s="254"/>
      <c r="E62" s="254"/>
      <c r="F62" s="10"/>
    </row>
    <row r="63" spans="1:6" ht="35.25" customHeight="1" x14ac:dyDescent="0.4">
      <c r="A63" s="255"/>
      <c r="B63" s="255"/>
      <c r="C63" s="255"/>
      <c r="D63" s="255"/>
      <c r="E63" s="255"/>
      <c r="F63" s="10"/>
    </row>
    <row r="64" spans="1:6" ht="35.25" customHeight="1" x14ac:dyDescent="0.4">
      <c r="A64" s="256"/>
      <c r="B64" s="256"/>
      <c r="C64" s="256"/>
      <c r="D64" s="256"/>
      <c r="E64" s="256"/>
      <c r="F64" s="10"/>
    </row>
    <row r="65" spans="1:6" ht="35.25" customHeight="1" x14ac:dyDescent="0.4">
      <c r="A65" s="256"/>
      <c r="B65" s="256"/>
      <c r="C65" s="256"/>
      <c r="D65" s="256"/>
      <c r="E65" s="256"/>
      <c r="F65" s="10"/>
    </row>
    <row r="66" spans="1:6" ht="35.25" customHeight="1" x14ac:dyDescent="0.4">
      <c r="A66" s="256"/>
      <c r="B66" s="256"/>
      <c r="C66" s="256"/>
      <c r="D66" s="256"/>
      <c r="E66" s="256"/>
      <c r="F66" s="10"/>
    </row>
    <row r="67" spans="1:6" ht="35.25" customHeight="1" x14ac:dyDescent="0.4">
      <c r="A67" s="256"/>
      <c r="B67" s="256"/>
      <c r="C67" s="256"/>
      <c r="D67" s="256"/>
      <c r="E67" s="256"/>
      <c r="F67" s="10"/>
    </row>
    <row r="68" spans="1:6" ht="35.25" customHeight="1" x14ac:dyDescent="0.4">
      <c r="A68" s="262"/>
      <c r="B68" s="262"/>
      <c r="C68" s="262"/>
      <c r="D68" s="262"/>
      <c r="E68" s="262"/>
      <c r="F68" s="10"/>
    </row>
    <row r="69" spans="1:6" x14ac:dyDescent="0.4">
      <c r="A69" s="212"/>
      <c r="B69" s="212"/>
      <c r="C69" s="212"/>
      <c r="D69" s="212"/>
      <c r="E69" s="212"/>
      <c r="F69" s="10"/>
    </row>
    <row r="70" spans="1:6" x14ac:dyDescent="0.4">
      <c r="A70" s="213" t="s">
        <v>119</v>
      </c>
      <c r="B70" s="212"/>
      <c r="C70" s="212"/>
      <c r="D70" s="212"/>
      <c r="E70" s="212"/>
      <c r="F70" s="10"/>
    </row>
    <row r="71" spans="1:6" x14ac:dyDescent="0.4">
      <c r="A71" s="214" t="s">
        <v>265</v>
      </c>
      <c r="B71" s="214"/>
      <c r="C71" s="214"/>
      <c r="D71" s="215"/>
      <c r="E71" s="215"/>
      <c r="F71" s="15"/>
    </row>
    <row r="72" spans="1:6" x14ac:dyDescent="0.4">
      <c r="A72" s="253" t="s">
        <v>71</v>
      </c>
      <c r="B72" s="253"/>
      <c r="C72" s="253" t="s">
        <v>72</v>
      </c>
      <c r="D72" s="253"/>
      <c r="E72" s="16" t="s">
        <v>130</v>
      </c>
      <c r="F72" s="16" t="s">
        <v>131</v>
      </c>
    </row>
    <row r="73" spans="1:6" ht="32.25" customHeight="1" x14ac:dyDescent="0.4">
      <c r="A73" s="263" t="s">
        <v>124</v>
      </c>
      <c r="B73" s="263"/>
      <c r="C73" s="260"/>
      <c r="D73" s="260"/>
      <c r="E73" s="209" t="s">
        <v>125</v>
      </c>
      <c r="F73" s="194" t="s">
        <v>125</v>
      </c>
    </row>
    <row r="74" spans="1:6" ht="32.25" customHeight="1" x14ac:dyDescent="0.4">
      <c r="A74" s="258" t="s">
        <v>120</v>
      </c>
      <c r="B74" s="258"/>
      <c r="C74" s="261"/>
      <c r="D74" s="261"/>
      <c r="E74" s="210" t="s">
        <v>126</v>
      </c>
      <c r="F74" s="195" t="s">
        <v>139</v>
      </c>
    </row>
    <row r="75" spans="1:6" ht="32.25" customHeight="1" x14ac:dyDescent="0.4">
      <c r="A75" s="258" t="s">
        <v>121</v>
      </c>
      <c r="B75" s="258"/>
      <c r="C75" s="261"/>
      <c r="D75" s="261"/>
      <c r="E75" s="210" t="s">
        <v>127</v>
      </c>
      <c r="F75" s="195" t="s">
        <v>140</v>
      </c>
    </row>
    <row r="76" spans="1:6" ht="32.25" customHeight="1" x14ac:dyDescent="0.4">
      <c r="A76" s="258" t="s">
        <v>122</v>
      </c>
      <c r="B76" s="258"/>
      <c r="C76" s="250"/>
      <c r="D76" s="250"/>
      <c r="E76" s="210" t="s">
        <v>129</v>
      </c>
      <c r="F76" s="196" t="s">
        <v>133</v>
      </c>
    </row>
    <row r="77" spans="1:6" ht="32.25" customHeight="1" x14ac:dyDescent="0.4">
      <c r="A77" s="259" t="s">
        <v>123</v>
      </c>
      <c r="B77" s="259"/>
      <c r="C77" s="257"/>
      <c r="D77" s="257"/>
      <c r="E77" s="211" t="s">
        <v>128</v>
      </c>
      <c r="F77" s="197" t="s">
        <v>132</v>
      </c>
    </row>
    <row r="78" spans="1:6" x14ac:dyDescent="0.4">
      <c r="A78" s="10"/>
      <c r="B78" s="10"/>
      <c r="C78" s="10"/>
      <c r="D78" s="10"/>
      <c r="E78" s="10"/>
      <c r="F78" s="10"/>
    </row>
    <row r="79" spans="1:6" x14ac:dyDescent="0.4">
      <c r="A79" s="10"/>
      <c r="B79" s="10"/>
      <c r="C79" s="10"/>
      <c r="D79" s="10"/>
      <c r="E79" s="10"/>
      <c r="F79" s="10"/>
    </row>
    <row r="80" spans="1:6" x14ac:dyDescent="0.4">
      <c r="A80" s="10"/>
      <c r="B80" s="10"/>
      <c r="C80" s="10"/>
      <c r="D80" s="10"/>
      <c r="E80" s="10"/>
      <c r="F80" s="10"/>
    </row>
    <row r="81" spans="1:6" x14ac:dyDescent="0.4">
      <c r="A81" s="10"/>
      <c r="B81" s="10"/>
      <c r="C81" s="10"/>
      <c r="D81" s="10"/>
      <c r="E81" s="10"/>
      <c r="F81" s="10"/>
    </row>
    <row r="82" spans="1:6" x14ac:dyDescent="0.4">
      <c r="A82" s="10"/>
      <c r="B82" s="10"/>
      <c r="C82" s="10"/>
      <c r="D82" s="10"/>
      <c r="E82" s="10"/>
      <c r="F82" s="10"/>
    </row>
    <row r="83" spans="1:6" hidden="1" x14ac:dyDescent="0.4">
      <c r="A83" s="15"/>
      <c r="B83" s="15"/>
      <c r="C83" s="15"/>
      <c r="D83" s="15"/>
      <c r="E83" s="15"/>
      <c r="F83" s="15"/>
    </row>
    <row r="84" spans="1:6" hidden="1" x14ac:dyDescent="0.4">
      <c r="A84" s="15"/>
      <c r="B84" s="15"/>
      <c r="C84" s="15"/>
      <c r="D84" s="15"/>
      <c r="E84" s="15"/>
      <c r="F84" s="15"/>
    </row>
    <row r="85" spans="1:6" hidden="1" x14ac:dyDescent="0.4">
      <c r="A85" s="15"/>
      <c r="B85" s="15"/>
      <c r="C85" s="15"/>
      <c r="D85" s="15"/>
      <c r="E85" s="15"/>
      <c r="F85" s="15"/>
    </row>
    <row r="86" spans="1:6" hidden="1" x14ac:dyDescent="0.4">
      <c r="A86" s="15"/>
      <c r="B86" s="15"/>
      <c r="C86" s="15"/>
      <c r="D86" s="15"/>
      <c r="E86" s="15"/>
      <c r="F86" s="15"/>
    </row>
    <row r="87" spans="1:6" hidden="1" x14ac:dyDescent="0.4">
      <c r="A87" s="15"/>
      <c r="B87" s="15"/>
      <c r="C87" s="15"/>
      <c r="D87" s="15"/>
      <c r="E87" s="15"/>
      <c r="F87" s="15"/>
    </row>
    <row r="88" spans="1:6" hidden="1" x14ac:dyDescent="0.4">
      <c r="A88" s="15"/>
      <c r="B88" s="15"/>
      <c r="C88" s="15"/>
      <c r="D88" s="15"/>
      <c r="E88" s="15"/>
      <c r="F88" s="15"/>
    </row>
    <row r="89" spans="1:6" hidden="1" x14ac:dyDescent="0.4">
      <c r="A89" s="15"/>
      <c r="B89" s="15"/>
      <c r="C89" s="15"/>
      <c r="D89" s="15"/>
      <c r="E89" s="15"/>
      <c r="F89" s="15"/>
    </row>
    <row r="90" spans="1:6" hidden="1" x14ac:dyDescent="0.4">
      <c r="A90" s="15"/>
      <c r="B90" s="15"/>
      <c r="C90" s="15"/>
      <c r="D90" s="15"/>
      <c r="E90" s="15"/>
      <c r="F90" s="15"/>
    </row>
    <row r="91" spans="1:6" hidden="1" x14ac:dyDescent="0.4">
      <c r="A91" s="15"/>
      <c r="B91" s="15"/>
      <c r="C91" s="15"/>
      <c r="D91" s="15"/>
      <c r="E91" s="15"/>
      <c r="F91" s="15"/>
    </row>
    <row r="92" spans="1:6" hidden="1" x14ac:dyDescent="0.4">
      <c r="A92" s="15"/>
      <c r="B92" s="15"/>
      <c r="C92" s="15"/>
      <c r="D92" s="15"/>
      <c r="E92" s="15"/>
      <c r="F92" s="15"/>
    </row>
    <row r="93" spans="1:6" hidden="1" x14ac:dyDescent="0.4">
      <c r="A93" s="15"/>
      <c r="B93" s="15"/>
      <c r="C93" s="15"/>
      <c r="D93" s="15"/>
      <c r="E93" s="15"/>
      <c r="F93" s="15"/>
    </row>
    <row r="94" spans="1:6" hidden="1" x14ac:dyDescent="0.4">
      <c r="A94" s="15"/>
      <c r="B94" s="15"/>
      <c r="C94" s="15"/>
      <c r="D94" s="15"/>
      <c r="E94" s="15"/>
      <c r="F94" s="15"/>
    </row>
    <row r="95" spans="1:6" hidden="1" x14ac:dyDescent="0.4">
      <c r="A95" s="15"/>
      <c r="B95" s="15"/>
      <c r="C95" s="15"/>
      <c r="D95" s="15"/>
      <c r="E95" s="15"/>
      <c r="F95" s="15"/>
    </row>
    <row r="96" spans="1:6" hidden="1" x14ac:dyDescent="0.4">
      <c r="A96" s="15"/>
      <c r="B96" s="15"/>
      <c r="C96" s="15"/>
      <c r="D96" s="15"/>
      <c r="E96" s="15"/>
      <c r="F96" s="15"/>
    </row>
    <row r="97" spans="1:6" hidden="1" x14ac:dyDescent="0.4">
      <c r="A97" s="15"/>
      <c r="B97" s="15"/>
      <c r="C97" s="15"/>
      <c r="D97" s="15"/>
      <c r="E97" s="15"/>
      <c r="F97" s="15"/>
    </row>
    <row r="98" spans="1:6" hidden="1" x14ac:dyDescent="0.4">
      <c r="A98" s="15"/>
      <c r="B98" s="15"/>
      <c r="C98" s="15"/>
      <c r="D98" s="15"/>
      <c r="E98" s="15"/>
      <c r="F98" s="15"/>
    </row>
    <row r="99" spans="1:6" hidden="1" x14ac:dyDescent="0.4">
      <c r="A99" s="15"/>
      <c r="B99" s="15"/>
      <c r="C99" s="15"/>
      <c r="D99" s="15"/>
      <c r="E99" s="15"/>
      <c r="F99" s="15"/>
    </row>
    <row r="100" spans="1:6" hidden="1" x14ac:dyDescent="0.4">
      <c r="A100" s="15"/>
      <c r="B100" s="15"/>
      <c r="C100" s="15"/>
      <c r="D100" s="15"/>
      <c r="E100" s="15"/>
      <c r="F100" s="15"/>
    </row>
    <row r="101" spans="1:6" hidden="1" x14ac:dyDescent="0.4">
      <c r="A101" s="15"/>
      <c r="B101" s="15"/>
      <c r="C101" s="15"/>
      <c r="D101" s="15"/>
      <c r="E101" s="15"/>
      <c r="F101" s="15"/>
    </row>
    <row r="102" spans="1:6" hidden="1" x14ac:dyDescent="0.4">
      <c r="A102" s="15"/>
      <c r="B102" s="15"/>
      <c r="C102" s="15"/>
      <c r="D102" s="15"/>
      <c r="E102" s="15"/>
      <c r="F102" s="15"/>
    </row>
    <row r="103" spans="1:6" hidden="1" x14ac:dyDescent="0.4">
      <c r="A103" s="15"/>
      <c r="B103" s="15"/>
      <c r="C103" s="15"/>
      <c r="D103" s="15"/>
      <c r="E103" s="15"/>
      <c r="F103" s="15"/>
    </row>
    <row r="104" spans="1:6" hidden="1" x14ac:dyDescent="0.4">
      <c r="A104" s="15"/>
      <c r="B104" s="15"/>
      <c r="C104" s="15"/>
      <c r="D104" s="15"/>
      <c r="E104" s="15"/>
      <c r="F104" s="15"/>
    </row>
    <row r="105" spans="1:6" hidden="1" x14ac:dyDescent="0.4">
      <c r="A105" s="15"/>
      <c r="B105" s="15"/>
      <c r="C105" s="15"/>
      <c r="D105" s="15"/>
      <c r="E105" s="15"/>
      <c r="F105" s="15"/>
    </row>
    <row r="106" spans="1:6" hidden="1" x14ac:dyDescent="0.4">
      <c r="A106" s="15"/>
      <c r="B106" s="15"/>
      <c r="C106" s="15"/>
      <c r="D106" s="15"/>
      <c r="E106" s="15"/>
      <c r="F106" s="15"/>
    </row>
    <row r="107" spans="1:6" hidden="1" x14ac:dyDescent="0.4">
      <c r="A107" s="15"/>
      <c r="B107" s="15"/>
      <c r="C107" s="15"/>
      <c r="D107" s="15"/>
      <c r="E107" s="15"/>
      <c r="F107" s="15"/>
    </row>
    <row r="108" spans="1:6" hidden="1" x14ac:dyDescent="0.4">
      <c r="A108" s="15"/>
      <c r="B108" s="15"/>
      <c r="C108" s="15"/>
      <c r="D108" s="15"/>
      <c r="E108" s="15"/>
      <c r="F108" s="15"/>
    </row>
    <row r="109" spans="1:6" hidden="1" x14ac:dyDescent="0.4">
      <c r="A109" s="15"/>
      <c r="B109" s="15"/>
      <c r="C109" s="15"/>
      <c r="D109" s="15"/>
      <c r="E109" s="15"/>
      <c r="F109" s="15"/>
    </row>
    <row r="110" spans="1:6" hidden="1" x14ac:dyDescent="0.4">
      <c r="A110" s="15"/>
      <c r="B110" s="15"/>
      <c r="C110" s="15"/>
      <c r="D110" s="15"/>
      <c r="E110" s="15"/>
      <c r="F110" s="15"/>
    </row>
    <row r="111" spans="1:6" hidden="1" x14ac:dyDescent="0.4">
      <c r="A111" s="15"/>
      <c r="B111" s="15"/>
      <c r="C111" s="15"/>
      <c r="D111" s="15"/>
      <c r="E111" s="15"/>
      <c r="F111" s="15"/>
    </row>
    <row r="112" spans="1:6" hidden="1" x14ac:dyDescent="0.4">
      <c r="A112" s="15"/>
      <c r="B112" s="15"/>
      <c r="C112" s="15"/>
      <c r="D112" s="15"/>
      <c r="E112" s="15"/>
      <c r="F112" s="15"/>
    </row>
    <row r="113" spans="1:6" hidden="1" x14ac:dyDescent="0.4">
      <c r="A113" s="15"/>
      <c r="B113" s="15"/>
      <c r="C113" s="15"/>
      <c r="D113" s="15"/>
      <c r="E113" s="15"/>
      <c r="F113" s="15"/>
    </row>
    <row r="114" spans="1:6" hidden="1" x14ac:dyDescent="0.4">
      <c r="A114" s="15"/>
      <c r="B114" s="15"/>
      <c r="C114" s="15"/>
      <c r="D114" s="15"/>
      <c r="E114" s="15"/>
      <c r="F114" s="15"/>
    </row>
    <row r="115" spans="1:6" hidden="1" x14ac:dyDescent="0.4">
      <c r="A115" s="15"/>
      <c r="B115" s="15"/>
      <c r="C115" s="15"/>
      <c r="D115" s="15"/>
      <c r="E115" s="15"/>
      <c r="F115" s="15"/>
    </row>
    <row r="116" spans="1:6" hidden="1" x14ac:dyDescent="0.4">
      <c r="A116" s="15"/>
      <c r="B116" s="15"/>
      <c r="C116" s="15"/>
      <c r="D116" s="15"/>
      <c r="E116" s="15"/>
      <c r="F116" s="15"/>
    </row>
    <row r="117" spans="1:6" hidden="1" x14ac:dyDescent="0.4">
      <c r="A117" s="15"/>
      <c r="B117" s="15"/>
      <c r="C117" s="15"/>
      <c r="D117" s="15"/>
      <c r="E117" s="15"/>
      <c r="F117" s="15"/>
    </row>
    <row r="118" spans="1:6" hidden="1" x14ac:dyDescent="0.4">
      <c r="A118" s="15"/>
      <c r="B118" s="15"/>
      <c r="C118" s="15"/>
      <c r="D118" s="15"/>
      <c r="E118" s="15"/>
      <c r="F118" s="15"/>
    </row>
    <row r="119" spans="1:6" hidden="1" x14ac:dyDescent="0.4">
      <c r="A119" s="15"/>
      <c r="B119" s="15"/>
      <c r="C119" s="15"/>
      <c r="D119" s="15"/>
      <c r="E119" s="15"/>
      <c r="F119" s="15"/>
    </row>
  </sheetData>
  <sheetProtection sheet="1" formatCells="0" formatColumns="0" formatRows="0" selectLockedCells="1"/>
  <mergeCells count="106">
    <mergeCell ref="A76:B76"/>
    <mergeCell ref="A77:B77"/>
    <mergeCell ref="C73:D73"/>
    <mergeCell ref="C74:D74"/>
    <mergeCell ref="C75:D75"/>
    <mergeCell ref="C76:D76"/>
    <mergeCell ref="C77:D77"/>
    <mergeCell ref="A66:E66"/>
    <mergeCell ref="A67:E67"/>
    <mergeCell ref="A68:E68"/>
    <mergeCell ref="A73:B73"/>
    <mergeCell ref="A74:B74"/>
    <mergeCell ref="A75:B75"/>
    <mergeCell ref="A72:B72"/>
    <mergeCell ref="C72:D72"/>
    <mergeCell ref="A62:E62"/>
    <mergeCell ref="A63:E63"/>
    <mergeCell ref="A64:E64"/>
    <mergeCell ref="A65:E65"/>
    <mergeCell ref="A55:C55"/>
    <mergeCell ref="A56:C56"/>
    <mergeCell ref="A57:C57"/>
    <mergeCell ref="A58:C58"/>
    <mergeCell ref="A59:C59"/>
    <mergeCell ref="A49:C49"/>
    <mergeCell ref="A50:C50"/>
    <mergeCell ref="A51:C51"/>
    <mergeCell ref="A52:C52"/>
    <mergeCell ref="A53:C53"/>
    <mergeCell ref="A54:C54"/>
    <mergeCell ref="C39:D39"/>
    <mergeCell ref="C40:D40"/>
    <mergeCell ref="C41:D41"/>
    <mergeCell ref="C42:D42"/>
    <mergeCell ref="C43:D43"/>
    <mergeCell ref="A48:C48"/>
    <mergeCell ref="A42:B42"/>
    <mergeCell ref="A43:B43"/>
    <mergeCell ref="A46:E47"/>
    <mergeCell ref="A39:B39"/>
    <mergeCell ref="A40:B40"/>
    <mergeCell ref="A41:B41"/>
    <mergeCell ref="C33:D33"/>
    <mergeCell ref="C34:D34"/>
    <mergeCell ref="C35:D35"/>
    <mergeCell ref="C36:D36"/>
    <mergeCell ref="C37:D37"/>
    <mergeCell ref="C38:D38"/>
    <mergeCell ref="C24:D24"/>
    <mergeCell ref="C25:D25"/>
    <mergeCell ref="C26:D26"/>
    <mergeCell ref="C30:D30"/>
    <mergeCell ref="C31:D31"/>
    <mergeCell ref="C32:D32"/>
    <mergeCell ref="C29:D29"/>
    <mergeCell ref="C21:D21"/>
    <mergeCell ref="C22:D22"/>
    <mergeCell ref="C23:D23"/>
    <mergeCell ref="C10:D10"/>
    <mergeCell ref="C11:D11"/>
    <mergeCell ref="C14:D14"/>
    <mergeCell ref="C15:D15"/>
    <mergeCell ref="C16:D16"/>
    <mergeCell ref="C17:D17"/>
    <mergeCell ref="C20:D20"/>
    <mergeCell ref="A21:B21"/>
    <mergeCell ref="A22:B22"/>
    <mergeCell ref="A23:B23"/>
    <mergeCell ref="A24:B24"/>
    <mergeCell ref="A25:B25"/>
    <mergeCell ref="A26:B26"/>
    <mergeCell ref="A4:B4"/>
    <mergeCell ref="A3:B3"/>
    <mergeCell ref="A15:B15"/>
    <mergeCell ref="A16:B16"/>
    <mergeCell ref="A17:B17"/>
    <mergeCell ref="A18:B18"/>
    <mergeCell ref="A14:B14"/>
    <mergeCell ref="A5:B5"/>
    <mergeCell ref="A6:B6"/>
    <mergeCell ref="A7:B7"/>
    <mergeCell ref="A8:B8"/>
    <mergeCell ref="A9:B9"/>
    <mergeCell ref="A10:B10"/>
    <mergeCell ref="A11:B11"/>
    <mergeCell ref="A19:B19"/>
    <mergeCell ref="A20:B20"/>
    <mergeCell ref="C3:D3"/>
    <mergeCell ref="C4:D4"/>
    <mergeCell ref="C5:D5"/>
    <mergeCell ref="C6:D6"/>
    <mergeCell ref="C7:D7"/>
    <mergeCell ref="C8:D8"/>
    <mergeCell ref="C9:D9"/>
    <mergeCell ref="C18:D18"/>
    <mergeCell ref="C19:D19"/>
    <mergeCell ref="A37:B37"/>
    <mergeCell ref="A38:B38"/>
    <mergeCell ref="A29:B29"/>
    <mergeCell ref="A30:B30"/>
    <mergeCell ref="A31:B31"/>
    <mergeCell ref="A32:B32"/>
    <mergeCell ref="A33:B33"/>
    <mergeCell ref="A34:B34"/>
    <mergeCell ref="A35:B35"/>
    <mergeCell ref="A36:B36"/>
  </mergeCells>
  <phoneticPr fontId="2"/>
  <dataValidations count="9">
    <dataValidation type="list" allowBlank="1" showInputMessage="1" showErrorMessage="1" sqref="C24:D24">
      <formula1>",医学博士,博士（医学）"</formula1>
    </dataValidation>
    <dataValidation type="list" allowBlank="1" showInputMessage="1" showErrorMessage="1" sqref="C31:C36">
      <formula1>"視覚障害,聴覚障害,平衡機能障害,音声機能・言語機能障害,そしゃく機能障害,肢体不自由,心臓機能障害,腎臓機能障害,呼吸器機能障害,ぼうこう又は直腸機能障害,小腸機能障害,免疫機能障害,肝臓機能障害"</formula1>
    </dataValidation>
    <dataValidation type="list" allowBlank="1" showInputMessage="1" showErrorMessage="1" sqref="D49">
      <formula1>",専門医,認定医"</formula1>
    </dataValidation>
    <dataValidation allowBlank="1" showInputMessage="1" showErrorMessage="1" errorTitle="数字のみを記入してください" error="数字のみを記入してください" sqref="E49:E59"/>
    <dataValidation type="list" allowBlank="1" showInputMessage="1" showErrorMessage="1" sqref="C73:D73">
      <formula1>",有,無"</formula1>
    </dataValidation>
    <dataValidation type="whole" imeMode="halfAlpha" allowBlank="1" showInputMessage="1" showErrorMessage="1" errorTitle="数字のみ入力してください" error="数字のみ入力してください" sqref="C20:D20">
      <formula1>0</formula1>
      <formula2>9999999</formula2>
    </dataValidation>
    <dataValidation type="whole" allowBlank="1" showInputMessage="1" showErrorMessage="1" errorTitle="数字のみ入力してください" error="数字のみ入力してください_x000a_「‐」は不要" sqref="C6:D6">
      <formula1>0</formula1>
      <formula2>100000000</formula2>
    </dataValidation>
    <dataValidation type="list" allowBlank="1" showInputMessage="1" showErrorMessage="1" sqref="D50:D59">
      <formula1>",専門医,認定医,指導医"</formula1>
    </dataValidation>
    <dataValidation imeMode="hiragana" allowBlank="1" showInputMessage="1" showErrorMessage="1" sqref="C15:D15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workbookViewId="0">
      <pane ySplit="2" topLeftCell="A3" activePane="bottomLeft" state="frozen"/>
      <selection pane="bottomLeft" activeCell="B6" sqref="B6"/>
    </sheetView>
  </sheetViews>
  <sheetFormatPr defaultColWidth="0" defaultRowHeight="18.75" zeroHeight="1" x14ac:dyDescent="0.4"/>
  <cols>
    <col min="1" max="1" width="4.5" style="37" customWidth="1"/>
    <col min="2" max="2" width="17.5" style="201" customWidth="1"/>
    <col min="3" max="3" width="18.25" style="201" customWidth="1"/>
    <col min="4" max="4" width="29.5" style="10" customWidth="1"/>
    <col min="5" max="5" width="24.375" style="10" customWidth="1"/>
    <col min="6" max="6" width="13" style="10" customWidth="1"/>
    <col min="7" max="7" width="7.5" style="10" customWidth="1"/>
    <col min="8" max="8" width="10.625" style="10" customWidth="1"/>
    <col min="9" max="9" width="19.625" style="10" customWidth="1"/>
    <col min="10" max="10" width="9" customWidth="1"/>
    <col min="11" max="16384" width="9" hidden="1"/>
  </cols>
  <sheetData>
    <row r="1" spans="1:10" ht="23.25" customHeight="1" thickBot="1" x14ac:dyDescent="0.45">
      <c r="A1" s="267" t="s">
        <v>190</v>
      </c>
      <c r="B1" s="267"/>
      <c r="C1" s="267"/>
      <c r="D1" s="267"/>
      <c r="E1" s="267"/>
      <c r="F1" s="267"/>
      <c r="G1" s="267"/>
      <c r="H1" s="267"/>
      <c r="I1" s="267"/>
      <c r="J1" s="10"/>
    </row>
    <row r="2" spans="1:10" ht="38.25" thickBot="1" x14ac:dyDescent="0.45">
      <c r="A2" s="77"/>
      <c r="B2" s="78" t="s">
        <v>141</v>
      </c>
      <c r="C2" s="78" t="s">
        <v>142</v>
      </c>
      <c r="D2" s="78" t="s">
        <v>143</v>
      </c>
      <c r="E2" s="79" t="s">
        <v>145</v>
      </c>
      <c r="F2" s="78" t="s">
        <v>261</v>
      </c>
      <c r="G2" s="79" t="s">
        <v>146</v>
      </c>
      <c r="H2" s="79" t="s">
        <v>147</v>
      </c>
      <c r="I2" s="191" t="s">
        <v>153</v>
      </c>
      <c r="J2" s="10"/>
    </row>
    <row r="3" spans="1:10" ht="38.25" customHeight="1" thickTop="1" x14ac:dyDescent="0.4">
      <c r="A3" s="264" t="s">
        <v>152</v>
      </c>
      <c r="B3" s="38" t="s">
        <v>144</v>
      </c>
      <c r="C3" s="38" t="s">
        <v>144</v>
      </c>
      <c r="D3" s="42" t="s">
        <v>156</v>
      </c>
      <c r="E3" s="45" t="s">
        <v>149</v>
      </c>
      <c r="F3" s="206" t="s">
        <v>262</v>
      </c>
      <c r="G3" s="38" t="s">
        <v>138</v>
      </c>
      <c r="H3" s="38" t="s">
        <v>148</v>
      </c>
      <c r="I3" s="80">
        <v>3</v>
      </c>
      <c r="J3" s="10"/>
    </row>
    <row r="4" spans="1:10" ht="56.25" x14ac:dyDescent="0.4">
      <c r="A4" s="265"/>
      <c r="B4" s="39" t="s">
        <v>144</v>
      </c>
      <c r="C4" s="39" t="s">
        <v>144</v>
      </c>
      <c r="D4" s="43" t="s">
        <v>154</v>
      </c>
      <c r="E4" s="46" t="s">
        <v>259</v>
      </c>
      <c r="F4" s="207" t="s">
        <v>263</v>
      </c>
      <c r="G4" s="39" t="s">
        <v>138</v>
      </c>
      <c r="H4" s="39" t="s">
        <v>151</v>
      </c>
      <c r="I4" s="81" t="s">
        <v>251</v>
      </c>
      <c r="J4" s="10"/>
    </row>
    <row r="5" spans="1:10" ht="48" customHeight="1" thickBot="1" x14ac:dyDescent="0.45">
      <c r="A5" s="266"/>
      <c r="B5" s="268" t="s">
        <v>250</v>
      </c>
      <c r="C5" s="269"/>
      <c r="D5" s="44" t="s">
        <v>155</v>
      </c>
      <c r="E5" s="47" t="s">
        <v>157</v>
      </c>
      <c r="F5" s="41" t="s">
        <v>158</v>
      </c>
      <c r="G5" s="40" t="s">
        <v>150</v>
      </c>
      <c r="H5" s="40" t="s">
        <v>151</v>
      </c>
      <c r="I5" s="82" t="s">
        <v>252</v>
      </c>
      <c r="J5" s="10"/>
    </row>
    <row r="6" spans="1:10" ht="19.5" thickTop="1" x14ac:dyDescent="0.4">
      <c r="A6" s="83">
        <v>1</v>
      </c>
      <c r="B6" s="171"/>
      <c r="C6" s="172"/>
      <c r="D6" s="173"/>
      <c r="E6" s="173"/>
      <c r="F6" s="174"/>
      <c r="G6" s="175"/>
      <c r="H6" s="175"/>
      <c r="I6" s="176"/>
      <c r="J6" s="10"/>
    </row>
    <row r="7" spans="1:10" x14ac:dyDescent="0.4">
      <c r="A7" s="84">
        <v>2</v>
      </c>
      <c r="B7" s="177"/>
      <c r="C7" s="177"/>
      <c r="D7" s="178"/>
      <c r="E7" s="208"/>
      <c r="F7" s="178"/>
      <c r="G7" s="179"/>
      <c r="H7" s="179"/>
      <c r="I7" s="180"/>
      <c r="J7" s="10"/>
    </row>
    <row r="8" spans="1:10" x14ac:dyDescent="0.4">
      <c r="A8" s="84">
        <v>3</v>
      </c>
      <c r="B8" s="177"/>
      <c r="C8" s="181"/>
      <c r="D8" s="178"/>
      <c r="E8" s="178"/>
      <c r="F8" s="178"/>
      <c r="G8" s="179"/>
      <c r="H8" s="179"/>
      <c r="I8" s="180"/>
      <c r="J8" s="10"/>
    </row>
    <row r="9" spans="1:10" x14ac:dyDescent="0.4">
      <c r="A9" s="84">
        <v>4</v>
      </c>
      <c r="B9" s="177"/>
      <c r="C9" s="181"/>
      <c r="D9" s="178"/>
      <c r="E9" s="178"/>
      <c r="F9" s="178"/>
      <c r="G9" s="179"/>
      <c r="H9" s="179"/>
      <c r="I9" s="180"/>
      <c r="J9" s="10"/>
    </row>
    <row r="10" spans="1:10" x14ac:dyDescent="0.4">
      <c r="A10" s="84">
        <v>5</v>
      </c>
      <c r="B10" s="177"/>
      <c r="C10" s="181"/>
      <c r="D10" s="178"/>
      <c r="E10" s="178"/>
      <c r="F10" s="178"/>
      <c r="G10" s="179"/>
      <c r="H10" s="179"/>
      <c r="I10" s="180"/>
      <c r="J10" s="10"/>
    </row>
    <row r="11" spans="1:10" x14ac:dyDescent="0.4">
      <c r="A11" s="84">
        <v>6</v>
      </c>
      <c r="B11" s="177"/>
      <c r="C11" s="181"/>
      <c r="D11" s="178"/>
      <c r="E11" s="178"/>
      <c r="F11" s="178"/>
      <c r="G11" s="179"/>
      <c r="H11" s="179"/>
      <c r="I11" s="180"/>
      <c r="J11" s="10"/>
    </row>
    <row r="12" spans="1:10" x14ac:dyDescent="0.4">
      <c r="A12" s="84">
        <v>7</v>
      </c>
      <c r="B12" s="177"/>
      <c r="C12" s="181"/>
      <c r="D12" s="178"/>
      <c r="E12" s="178"/>
      <c r="F12" s="178"/>
      <c r="G12" s="179"/>
      <c r="H12" s="179"/>
      <c r="I12" s="180"/>
      <c r="J12" s="10"/>
    </row>
    <row r="13" spans="1:10" x14ac:dyDescent="0.4">
      <c r="A13" s="84">
        <v>8</v>
      </c>
      <c r="B13" s="177"/>
      <c r="C13" s="181"/>
      <c r="D13" s="178"/>
      <c r="E13" s="178"/>
      <c r="F13" s="178"/>
      <c r="G13" s="179"/>
      <c r="H13" s="179"/>
      <c r="I13" s="180"/>
      <c r="J13" s="10"/>
    </row>
    <row r="14" spans="1:10" x14ac:dyDescent="0.4">
      <c r="A14" s="84">
        <v>9</v>
      </c>
      <c r="B14" s="177"/>
      <c r="C14" s="181"/>
      <c r="D14" s="178"/>
      <c r="E14" s="178"/>
      <c r="F14" s="178"/>
      <c r="G14" s="179"/>
      <c r="H14" s="179"/>
      <c r="I14" s="180"/>
      <c r="J14" s="10"/>
    </row>
    <row r="15" spans="1:10" x14ac:dyDescent="0.4">
      <c r="A15" s="84">
        <v>10</v>
      </c>
      <c r="B15" s="177"/>
      <c r="C15" s="181"/>
      <c r="D15" s="178"/>
      <c r="E15" s="178"/>
      <c r="F15" s="178"/>
      <c r="G15" s="179"/>
      <c r="H15" s="179"/>
      <c r="I15" s="180"/>
      <c r="J15" s="10"/>
    </row>
    <row r="16" spans="1:10" x14ac:dyDescent="0.4">
      <c r="A16" s="84">
        <v>11</v>
      </c>
      <c r="B16" s="177"/>
      <c r="C16" s="181"/>
      <c r="D16" s="178"/>
      <c r="E16" s="178"/>
      <c r="F16" s="178"/>
      <c r="G16" s="179"/>
      <c r="H16" s="179"/>
      <c r="I16" s="180"/>
      <c r="J16" s="10"/>
    </row>
    <row r="17" spans="1:10" x14ac:dyDescent="0.4">
      <c r="A17" s="84">
        <v>12</v>
      </c>
      <c r="B17" s="177"/>
      <c r="C17" s="181"/>
      <c r="D17" s="178"/>
      <c r="E17" s="178"/>
      <c r="F17" s="178"/>
      <c r="G17" s="179"/>
      <c r="H17" s="179"/>
      <c r="I17" s="180"/>
      <c r="J17" s="10"/>
    </row>
    <row r="18" spans="1:10" x14ac:dyDescent="0.4">
      <c r="A18" s="84">
        <v>13</v>
      </c>
      <c r="B18" s="177"/>
      <c r="C18" s="181"/>
      <c r="D18" s="178"/>
      <c r="E18" s="178"/>
      <c r="F18" s="178"/>
      <c r="G18" s="179"/>
      <c r="H18" s="179"/>
      <c r="I18" s="180"/>
      <c r="J18" s="10"/>
    </row>
    <row r="19" spans="1:10" x14ac:dyDescent="0.4">
      <c r="A19" s="84">
        <v>14</v>
      </c>
      <c r="B19" s="177"/>
      <c r="C19" s="181"/>
      <c r="D19" s="178"/>
      <c r="E19" s="178"/>
      <c r="F19" s="178"/>
      <c r="G19" s="179"/>
      <c r="H19" s="179"/>
      <c r="I19" s="180"/>
      <c r="J19" s="10"/>
    </row>
    <row r="20" spans="1:10" x14ac:dyDescent="0.4">
      <c r="A20" s="84">
        <v>15</v>
      </c>
      <c r="B20" s="177"/>
      <c r="C20" s="181"/>
      <c r="D20" s="178"/>
      <c r="E20" s="178"/>
      <c r="F20" s="178"/>
      <c r="G20" s="179"/>
      <c r="H20" s="179"/>
      <c r="I20" s="180"/>
      <c r="J20" s="10"/>
    </row>
    <row r="21" spans="1:10" ht="19.5" thickBot="1" x14ac:dyDescent="0.45">
      <c r="A21" s="85">
        <v>16</v>
      </c>
      <c r="B21" s="182"/>
      <c r="C21" s="183"/>
      <c r="D21" s="184"/>
      <c r="E21" s="184"/>
      <c r="F21" s="184"/>
      <c r="G21" s="185"/>
      <c r="H21" s="185"/>
      <c r="I21" s="186"/>
      <c r="J21" s="10"/>
    </row>
    <row r="22" spans="1:10" x14ac:dyDescent="0.4">
      <c r="J22" s="10"/>
    </row>
    <row r="23" spans="1:10" ht="48" customHeight="1" x14ac:dyDescent="0.4">
      <c r="J23" s="10"/>
    </row>
    <row r="24" spans="1:10" ht="67.5" customHeight="1" x14ac:dyDescent="0.4">
      <c r="J24" s="10"/>
    </row>
    <row r="25" spans="1:10" x14ac:dyDescent="0.4">
      <c r="J25" s="10"/>
    </row>
  </sheetData>
  <sheetProtection algorithmName="SHA-512" hashValue="4iLhLMyjTVv1oe0YjFK8vzCck9g4sjd8+6Z2MWaJL9tXw+ESAEKysJVS/4ol3TfxV0mGEYVnncmYOil3G/SDEw==" saltValue="luSoZBRHjkK/7I6iaFQe/g==" spinCount="100000" sheet="1" formatCells="0" formatColumns="0" formatRows="0" insertRows="0" selectLockedCells="1"/>
  <autoFilter ref="B2:H3"/>
  <mergeCells count="3">
    <mergeCell ref="A3:A5"/>
    <mergeCell ref="A1:I1"/>
    <mergeCell ref="B5:C5"/>
  </mergeCells>
  <phoneticPr fontId="2"/>
  <conditionalFormatting sqref="I6:I21">
    <cfRule type="expression" dxfId="0" priority="1">
      <formula>$H6="常勤"</formula>
    </cfRule>
  </conditionalFormatting>
  <dataValidations count="4">
    <dataValidation type="list" allowBlank="1" showInputMessage="1" showErrorMessage="1" sqref="G3:G21">
      <formula1>",有,無"</formula1>
    </dataValidation>
    <dataValidation type="list" allowBlank="1" showInputMessage="1" showErrorMessage="1" sqref="H3:H21">
      <formula1>",常勤,非常勤"</formula1>
    </dataValidation>
    <dataValidation type="whole" allowBlank="1" showInputMessage="1" showErrorMessage="1" errorTitle="数字だけを入力してください" error="数字だけを入力してください" sqref="I3 I6:I21">
      <formula1>0</formula1>
      <formula2>10</formula2>
    </dataValidation>
    <dataValidation allowBlank="1" showInputMessage="1" showErrorMessage="1" errorTitle="数字だけを入力してください" error="数字だけを入力してください" sqref="I4:I5"/>
  </dataValidation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workbookViewId="0">
      <selection activeCell="E6" sqref="E6"/>
    </sheetView>
  </sheetViews>
  <sheetFormatPr defaultColWidth="0" defaultRowHeight="18.75" zeroHeight="1" x14ac:dyDescent="0.4"/>
  <cols>
    <col min="1" max="2" width="12.875" customWidth="1"/>
    <col min="3" max="4" width="19.25" customWidth="1"/>
    <col min="5" max="5" width="38.375" customWidth="1"/>
    <col min="6" max="6" width="49.875" customWidth="1"/>
    <col min="7" max="7" width="9" customWidth="1"/>
    <col min="8" max="16384" width="9" hidden="1"/>
  </cols>
  <sheetData>
    <row r="1" spans="1:7" x14ac:dyDescent="0.4">
      <c r="A1" s="10"/>
      <c r="B1" s="10"/>
      <c r="C1" s="10"/>
      <c r="D1" s="10"/>
      <c r="E1" s="10"/>
      <c r="F1" s="10"/>
      <c r="G1" s="10"/>
    </row>
    <row r="2" spans="1:7" x14ac:dyDescent="0.4">
      <c r="A2" s="11" t="s">
        <v>260</v>
      </c>
      <c r="B2" s="11"/>
      <c r="C2" s="11"/>
      <c r="D2" s="10"/>
      <c r="E2" s="10"/>
      <c r="F2" s="10"/>
      <c r="G2" s="10"/>
    </row>
    <row r="3" spans="1:7" ht="19.5" thickBot="1" x14ac:dyDescent="0.45">
      <c r="A3" s="223" t="s">
        <v>71</v>
      </c>
      <c r="B3" s="224"/>
      <c r="C3" s="227" t="s">
        <v>72</v>
      </c>
      <c r="D3" s="224"/>
      <c r="E3" s="8" t="s">
        <v>63</v>
      </c>
      <c r="F3" s="10"/>
      <c r="G3" s="10"/>
    </row>
    <row r="4" spans="1:7" ht="19.5" thickTop="1" x14ac:dyDescent="0.4">
      <c r="A4" s="221" t="s">
        <v>180</v>
      </c>
      <c r="B4" s="222"/>
      <c r="C4" s="272"/>
      <c r="D4" s="273"/>
      <c r="E4" s="202" t="s">
        <v>182</v>
      </c>
      <c r="F4" s="10"/>
      <c r="G4" s="10"/>
    </row>
    <row r="5" spans="1:7" x14ac:dyDescent="0.4">
      <c r="A5" s="221" t="s">
        <v>181</v>
      </c>
      <c r="B5" s="222"/>
      <c r="C5" s="274"/>
      <c r="D5" s="275"/>
      <c r="E5" s="203" t="s">
        <v>183</v>
      </c>
      <c r="F5" s="10"/>
      <c r="G5" s="10"/>
    </row>
    <row r="6" spans="1:7" x14ac:dyDescent="0.4">
      <c r="A6" s="221" t="s">
        <v>198</v>
      </c>
      <c r="B6" s="222"/>
      <c r="C6" s="276" t="s">
        <v>266</v>
      </c>
      <c r="D6" s="277"/>
      <c r="E6" s="205" t="s">
        <v>197</v>
      </c>
      <c r="F6" s="10"/>
      <c r="G6" s="10"/>
    </row>
    <row r="7" spans="1:7" x14ac:dyDescent="0.4">
      <c r="A7" s="234" t="s">
        <v>188</v>
      </c>
      <c r="B7" s="235"/>
      <c r="C7" s="270" t="s">
        <v>267</v>
      </c>
      <c r="D7" s="271"/>
      <c r="E7" s="204" t="s">
        <v>189</v>
      </c>
      <c r="F7" s="10"/>
      <c r="G7" s="10"/>
    </row>
    <row r="8" spans="1:7" x14ac:dyDescent="0.4">
      <c r="A8" s="12"/>
      <c r="B8" s="12"/>
      <c r="C8" s="12"/>
      <c r="D8" s="13"/>
      <c r="E8" s="14"/>
      <c r="F8" s="10"/>
      <c r="G8" s="10"/>
    </row>
    <row r="9" spans="1:7" x14ac:dyDescent="0.4">
      <c r="A9" s="10"/>
      <c r="B9" s="10"/>
      <c r="C9" s="10"/>
      <c r="D9" s="10"/>
      <c r="E9" s="10"/>
      <c r="F9" s="10"/>
    </row>
    <row r="10" spans="1:7" x14ac:dyDescent="0.4">
      <c r="A10" s="10"/>
      <c r="B10" s="10"/>
      <c r="C10" s="10"/>
      <c r="D10" s="10"/>
      <c r="E10" s="10"/>
      <c r="F10" s="10"/>
    </row>
    <row r="11" spans="1:7" x14ac:dyDescent="0.4">
      <c r="A11" s="10"/>
      <c r="B11" s="10"/>
      <c r="C11" s="10"/>
      <c r="D11" s="10"/>
      <c r="E11" s="10"/>
      <c r="F11" s="10"/>
    </row>
  </sheetData>
  <sheetProtection sheet="1" objects="1" scenarios="1" formatCells="0" formatColumns="0" formatRows="0" insertRows="0"/>
  <mergeCells count="10">
    <mergeCell ref="A7:B7"/>
    <mergeCell ref="C7:D7"/>
    <mergeCell ref="A3:B3"/>
    <mergeCell ref="C3:D3"/>
    <mergeCell ref="A4:B4"/>
    <mergeCell ref="C4:D4"/>
    <mergeCell ref="A5:B5"/>
    <mergeCell ref="C5:D5"/>
    <mergeCell ref="A6:B6"/>
    <mergeCell ref="C6:D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0"/>
  <sheetViews>
    <sheetView zoomScale="40" zoomScaleNormal="40" workbookViewId="0">
      <selection activeCell="C3" sqref="C3:H20"/>
    </sheetView>
  </sheetViews>
  <sheetFormatPr defaultColWidth="0" defaultRowHeight="18.75" zeroHeight="1" x14ac:dyDescent="0.4"/>
  <cols>
    <col min="1" max="1" width="2.25" style="10" customWidth="1"/>
    <col min="2" max="2" width="4.875" style="10" customWidth="1"/>
    <col min="3" max="6" width="20.75" style="10" customWidth="1"/>
    <col min="7" max="7" width="13.5" style="10" customWidth="1"/>
    <col min="8" max="8" width="20.75" style="10" customWidth="1"/>
    <col min="9" max="9" width="4.875" style="10" customWidth="1"/>
    <col min="10" max="10" width="2.25" style="10" customWidth="1"/>
    <col min="11" max="16384" width="9" hidden="1"/>
  </cols>
  <sheetData>
    <row r="1" spans="2:10" x14ac:dyDescent="0.4">
      <c r="J1"/>
    </row>
    <row r="2" spans="2:10" x14ac:dyDescent="0.4">
      <c r="B2" s="17"/>
      <c r="C2" s="18"/>
      <c r="D2" s="18"/>
      <c r="E2" s="18"/>
      <c r="F2" s="18"/>
      <c r="G2" s="18"/>
      <c r="H2" s="18"/>
      <c r="I2" s="19"/>
    </row>
    <row r="3" spans="2:10" ht="23.25" customHeight="1" x14ac:dyDescent="0.4">
      <c r="B3" s="20"/>
      <c r="C3" s="278" t="s">
        <v>224</v>
      </c>
      <c r="D3" s="279"/>
      <c r="E3" s="279"/>
      <c r="F3" s="279"/>
      <c r="G3" s="279"/>
      <c r="H3" s="280"/>
      <c r="I3" s="21"/>
    </row>
    <row r="4" spans="2:10" ht="23.25" customHeight="1" x14ac:dyDescent="0.4">
      <c r="B4" s="20"/>
      <c r="C4" s="281"/>
      <c r="D4" s="282"/>
      <c r="E4" s="282"/>
      <c r="F4" s="282"/>
      <c r="G4" s="282"/>
      <c r="H4" s="283"/>
      <c r="I4" s="21"/>
    </row>
    <row r="5" spans="2:10" ht="23.25" customHeight="1" x14ac:dyDescent="0.4">
      <c r="B5" s="20"/>
      <c r="C5" s="281"/>
      <c r="D5" s="282"/>
      <c r="E5" s="282"/>
      <c r="F5" s="282"/>
      <c r="G5" s="282"/>
      <c r="H5" s="283"/>
      <c r="I5" s="21"/>
    </row>
    <row r="6" spans="2:10" ht="23.25" customHeight="1" x14ac:dyDescent="0.4">
      <c r="B6" s="20"/>
      <c r="C6" s="281"/>
      <c r="D6" s="282"/>
      <c r="E6" s="282"/>
      <c r="F6" s="282"/>
      <c r="G6" s="282"/>
      <c r="H6" s="283"/>
      <c r="I6" s="21"/>
    </row>
    <row r="7" spans="2:10" ht="23.25" customHeight="1" x14ac:dyDescent="0.4">
      <c r="B7" s="20"/>
      <c r="C7" s="281"/>
      <c r="D7" s="282"/>
      <c r="E7" s="282"/>
      <c r="F7" s="282"/>
      <c r="G7" s="282"/>
      <c r="H7" s="283"/>
      <c r="I7" s="21"/>
    </row>
    <row r="8" spans="2:10" ht="23.25" customHeight="1" x14ac:dyDescent="0.4">
      <c r="B8" s="20"/>
      <c r="C8" s="281"/>
      <c r="D8" s="282"/>
      <c r="E8" s="282"/>
      <c r="F8" s="282"/>
      <c r="G8" s="282"/>
      <c r="H8" s="283"/>
      <c r="I8" s="21"/>
    </row>
    <row r="9" spans="2:10" ht="23.25" customHeight="1" x14ac:dyDescent="0.4">
      <c r="B9" s="20"/>
      <c r="C9" s="281"/>
      <c r="D9" s="282"/>
      <c r="E9" s="282"/>
      <c r="F9" s="282"/>
      <c r="G9" s="282"/>
      <c r="H9" s="283"/>
      <c r="I9" s="21"/>
    </row>
    <row r="10" spans="2:10" ht="23.25" customHeight="1" x14ac:dyDescent="0.4">
      <c r="B10" s="20"/>
      <c r="C10" s="281"/>
      <c r="D10" s="282"/>
      <c r="E10" s="282"/>
      <c r="F10" s="282"/>
      <c r="G10" s="282"/>
      <c r="H10" s="283"/>
      <c r="I10" s="21"/>
    </row>
    <row r="11" spans="2:10" ht="23.25" customHeight="1" x14ac:dyDescent="0.4">
      <c r="B11" s="20"/>
      <c r="C11" s="281"/>
      <c r="D11" s="282"/>
      <c r="E11" s="282"/>
      <c r="F11" s="282"/>
      <c r="G11" s="282"/>
      <c r="H11" s="283"/>
      <c r="I11" s="21"/>
    </row>
    <row r="12" spans="2:10" ht="23.25" customHeight="1" x14ac:dyDescent="0.4">
      <c r="B12" s="20"/>
      <c r="C12" s="281"/>
      <c r="D12" s="282"/>
      <c r="E12" s="282"/>
      <c r="F12" s="282"/>
      <c r="G12" s="282"/>
      <c r="H12" s="283"/>
      <c r="I12" s="21"/>
    </row>
    <row r="13" spans="2:10" ht="23.25" customHeight="1" x14ac:dyDescent="0.4">
      <c r="B13" s="20"/>
      <c r="C13" s="281"/>
      <c r="D13" s="282"/>
      <c r="E13" s="282"/>
      <c r="F13" s="282"/>
      <c r="G13" s="282"/>
      <c r="H13" s="283"/>
      <c r="I13" s="21"/>
    </row>
    <row r="14" spans="2:10" ht="23.25" customHeight="1" x14ac:dyDescent="0.4">
      <c r="B14" s="20"/>
      <c r="C14" s="281"/>
      <c r="D14" s="282"/>
      <c r="E14" s="282"/>
      <c r="F14" s="282"/>
      <c r="G14" s="282"/>
      <c r="H14" s="283"/>
      <c r="I14" s="21"/>
    </row>
    <row r="15" spans="2:10" ht="23.25" customHeight="1" x14ac:dyDescent="0.4">
      <c r="B15" s="20"/>
      <c r="C15" s="281"/>
      <c r="D15" s="282"/>
      <c r="E15" s="282"/>
      <c r="F15" s="282"/>
      <c r="G15" s="282"/>
      <c r="H15" s="283"/>
      <c r="I15" s="21"/>
    </row>
    <row r="16" spans="2:10" ht="23.25" customHeight="1" x14ac:dyDescent="0.4">
      <c r="B16" s="20"/>
      <c r="C16" s="281"/>
      <c r="D16" s="282"/>
      <c r="E16" s="282"/>
      <c r="F16" s="282"/>
      <c r="G16" s="282"/>
      <c r="H16" s="283"/>
      <c r="I16" s="21"/>
    </row>
    <row r="17" spans="1:10" ht="23.25" customHeight="1" x14ac:dyDescent="0.4">
      <c r="B17" s="20"/>
      <c r="C17" s="281"/>
      <c r="D17" s="282"/>
      <c r="E17" s="282"/>
      <c r="F17" s="282"/>
      <c r="G17" s="282"/>
      <c r="H17" s="283"/>
      <c r="I17" s="21"/>
    </row>
    <row r="18" spans="1:10" ht="23.25" customHeight="1" x14ac:dyDescent="0.4">
      <c r="B18" s="20"/>
      <c r="C18" s="281"/>
      <c r="D18" s="282"/>
      <c r="E18" s="282"/>
      <c r="F18" s="282"/>
      <c r="G18" s="282"/>
      <c r="H18" s="283"/>
      <c r="I18" s="21"/>
    </row>
    <row r="19" spans="1:10" ht="23.25" customHeight="1" x14ac:dyDescent="0.4">
      <c r="B19" s="20"/>
      <c r="C19" s="281"/>
      <c r="D19" s="282"/>
      <c r="E19" s="282"/>
      <c r="F19" s="282"/>
      <c r="G19" s="282"/>
      <c r="H19" s="283"/>
      <c r="I19" s="21"/>
    </row>
    <row r="20" spans="1:10" ht="23.25" customHeight="1" x14ac:dyDescent="0.4">
      <c r="B20" s="20"/>
      <c r="C20" s="284"/>
      <c r="D20" s="285"/>
      <c r="E20" s="285"/>
      <c r="F20" s="285"/>
      <c r="G20" s="285"/>
      <c r="H20" s="286"/>
      <c r="I20" s="21"/>
    </row>
    <row r="21" spans="1:10" ht="32.25" customHeight="1" x14ac:dyDescent="0.4">
      <c r="B21" s="22"/>
      <c r="C21" s="23"/>
      <c r="D21" s="23"/>
      <c r="E21" s="23"/>
      <c r="F21" s="23"/>
      <c r="G21" s="23"/>
      <c r="H21" s="23"/>
      <c r="I21" s="24"/>
    </row>
    <row r="22" spans="1:10" x14ac:dyDescent="0.4"/>
    <row r="23" spans="1:10" hidden="1" x14ac:dyDescent="0.4">
      <c r="A23"/>
      <c r="B23"/>
      <c r="C23"/>
      <c r="D23"/>
      <c r="E23"/>
      <c r="F23"/>
      <c r="G23"/>
      <c r="H23"/>
      <c r="I23"/>
      <c r="J23"/>
    </row>
    <row r="24" spans="1:10" hidden="1" x14ac:dyDescent="0.4">
      <c r="A24"/>
      <c r="B24"/>
      <c r="C24"/>
      <c r="D24"/>
      <c r="E24"/>
      <c r="F24"/>
      <c r="G24"/>
      <c r="H24"/>
      <c r="I24"/>
      <c r="J24"/>
    </row>
    <row r="25" spans="1:10" hidden="1" x14ac:dyDescent="0.4">
      <c r="A25"/>
      <c r="B25"/>
      <c r="C25"/>
      <c r="D25"/>
      <c r="E25"/>
      <c r="F25"/>
      <c r="G25"/>
      <c r="H25"/>
      <c r="I25"/>
      <c r="J25"/>
    </row>
    <row r="26" spans="1:10" hidden="1" x14ac:dyDescent="0.4">
      <c r="A26"/>
      <c r="B26"/>
      <c r="C26"/>
      <c r="D26"/>
      <c r="E26"/>
      <c r="F26"/>
      <c r="G26"/>
      <c r="H26"/>
      <c r="I26"/>
      <c r="J26"/>
    </row>
    <row r="27" spans="1:10" hidden="1" x14ac:dyDescent="0.4">
      <c r="A27"/>
      <c r="B27"/>
      <c r="C27"/>
      <c r="D27"/>
      <c r="E27"/>
      <c r="F27"/>
      <c r="G27"/>
      <c r="H27"/>
      <c r="I27"/>
      <c r="J27"/>
    </row>
    <row r="28" spans="1:10" hidden="1" x14ac:dyDescent="0.4">
      <c r="A28"/>
      <c r="B28"/>
      <c r="C28"/>
      <c r="D28"/>
      <c r="E28"/>
      <c r="F28"/>
      <c r="G28"/>
      <c r="H28"/>
      <c r="I28"/>
      <c r="J28"/>
    </row>
    <row r="29" spans="1:10" x14ac:dyDescent="0.4"/>
    <row r="30" spans="1:10" x14ac:dyDescent="0.4"/>
    <row r="31" spans="1:10" x14ac:dyDescent="0.4"/>
    <row r="32" spans="1:10" x14ac:dyDescent="0.4"/>
    <row r="33" x14ac:dyDescent="0.4"/>
    <row r="34" x14ac:dyDescent="0.4"/>
    <row r="35" x14ac:dyDescent="0.4"/>
    <row r="36" x14ac:dyDescent="0.4"/>
    <row r="37" x14ac:dyDescent="0.4"/>
    <row r="38" x14ac:dyDescent="0.4"/>
    <row r="39" x14ac:dyDescent="0.4"/>
    <row r="40" x14ac:dyDescent="0.4"/>
  </sheetData>
  <mergeCells count="1">
    <mergeCell ref="C3:H20"/>
  </mergeCells>
  <phoneticPr fontId="2"/>
  <pageMargins left="0.31496062992125984" right="0.31496062992125984" top="0.35433070866141736" bottom="0.35433070866141736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43"/>
  <sheetViews>
    <sheetView showZeros="0" view="pageBreakPreview" zoomScale="60" zoomScaleNormal="115" workbookViewId="0">
      <selection activeCell="J33" sqref="J33"/>
    </sheetView>
  </sheetViews>
  <sheetFormatPr defaultRowHeight="18.75" x14ac:dyDescent="0.4"/>
  <cols>
    <col min="1" max="78" width="3" customWidth="1"/>
  </cols>
  <sheetData>
    <row r="1" spans="1:26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61"/>
      <c r="T1" s="289">
        <f>'入力シート１(基本情報)'!C4</f>
        <v>0</v>
      </c>
      <c r="U1" s="289"/>
      <c r="V1" s="289"/>
      <c r="W1" s="289"/>
      <c r="X1" s="289"/>
      <c r="Y1" s="289"/>
      <c r="Z1" s="289"/>
    </row>
    <row r="2" spans="1:26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61"/>
      <c r="T2" s="161"/>
      <c r="U2" s="161"/>
      <c r="V2" s="161"/>
      <c r="W2" s="161"/>
      <c r="X2" s="161"/>
      <c r="Y2" s="161"/>
      <c r="Z2" s="161"/>
    </row>
    <row r="3" spans="1:26" x14ac:dyDescent="0.4">
      <c r="A3" s="2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61"/>
      <c r="T3" s="161"/>
      <c r="U3" s="161"/>
      <c r="V3" s="161"/>
      <c r="W3" s="161"/>
      <c r="X3" s="161"/>
      <c r="Y3" s="161"/>
      <c r="Z3" s="161"/>
    </row>
    <row r="4" spans="1:26" ht="11.2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61"/>
      <c r="T4" s="161"/>
      <c r="U4" s="161"/>
      <c r="V4" s="161"/>
      <c r="W4" s="161"/>
      <c r="X4" s="161"/>
      <c r="Y4" s="161"/>
      <c r="Z4" s="161"/>
    </row>
    <row r="5" spans="1:26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92" t="s">
        <v>1</v>
      </c>
      <c r="Q5" s="292"/>
      <c r="R5" s="292"/>
      <c r="S5" s="296">
        <f>'入力シート１(基本情報)'!C15</f>
        <v>0</v>
      </c>
      <c r="T5" s="296"/>
      <c r="U5" s="296"/>
      <c r="V5" s="296"/>
      <c r="W5" s="296"/>
      <c r="X5" s="296"/>
      <c r="Y5" s="296"/>
      <c r="Z5" s="296"/>
    </row>
    <row r="6" spans="1:2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91" t="s">
        <v>2</v>
      </c>
      <c r="Q6" s="291"/>
      <c r="R6" s="291"/>
      <c r="S6" s="295">
        <f>'入力シート１(基本情報)'!C16</f>
        <v>0</v>
      </c>
      <c r="T6" s="295"/>
      <c r="U6" s="295"/>
      <c r="V6" s="295"/>
      <c r="W6" s="295"/>
      <c r="X6" s="295"/>
      <c r="Y6" s="295"/>
      <c r="Z6" s="295"/>
    </row>
    <row r="7" spans="1:2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4"/>
      <c r="Q7" s="4"/>
      <c r="R7" s="4"/>
      <c r="S7" s="2"/>
      <c r="T7" s="2"/>
      <c r="U7" s="2"/>
      <c r="V7" s="2"/>
      <c r="W7" s="2"/>
      <c r="X7" s="2"/>
      <c r="Y7" s="2"/>
      <c r="Z7" s="2"/>
    </row>
    <row r="8" spans="1:26" x14ac:dyDescent="0.4">
      <c r="A8" s="290" t="s">
        <v>9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pans="1:26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4">
      <c r="A10" s="287" t="s">
        <v>3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</row>
    <row r="11" spans="1:26" ht="46.5" customHeight="1" x14ac:dyDescent="0.4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</row>
    <row r="12" spans="1:26" ht="9" customHeight="1" x14ac:dyDescent="0.4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</row>
    <row r="13" spans="1:26" ht="6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4">
      <c r="A14" s="293" t="s">
        <v>4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</row>
    <row r="15" spans="1:26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4">
      <c r="A16" s="2" t="s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4">
      <c r="A17" s="2"/>
      <c r="B17" s="294">
        <f>'入力シート１(基本情報)'!C30</f>
        <v>0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"/>
      <c r="V17" s="2"/>
      <c r="W17" s="2"/>
      <c r="X17" s="2"/>
      <c r="Y17" s="2"/>
      <c r="Z17" s="2"/>
    </row>
    <row r="18" spans="1:26" x14ac:dyDescent="0.4">
      <c r="A18" s="2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2"/>
      <c r="V18" s="2"/>
      <c r="W18" s="2"/>
      <c r="X18" s="2"/>
      <c r="Y18" s="2"/>
      <c r="Z18" s="2"/>
    </row>
    <row r="19" spans="1:26" x14ac:dyDescent="0.4">
      <c r="A19" s="2" t="s">
        <v>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2"/>
      <c r="V19" s="2"/>
      <c r="W19" s="2"/>
      <c r="X19" s="2"/>
      <c r="Y19" s="2"/>
      <c r="Z19" s="2"/>
    </row>
    <row r="20" spans="1:26" x14ac:dyDescent="0.4">
      <c r="A20" s="2"/>
      <c r="B20" s="28">
        <f>'入力シート１(基本情報)'!C31</f>
        <v>0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2"/>
      <c r="V20" s="2"/>
      <c r="W20" s="2"/>
      <c r="X20" s="2"/>
      <c r="Y20" s="2"/>
      <c r="Z20" s="2"/>
    </row>
    <row r="21" spans="1:26" x14ac:dyDescent="0.4">
      <c r="A21" s="2"/>
      <c r="B21" s="28">
        <f>'入力シート１(基本情報)'!C32</f>
        <v>0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2"/>
      <c r="V21" s="2"/>
      <c r="W21" s="2"/>
      <c r="X21" s="2"/>
      <c r="Y21" s="2"/>
      <c r="Z21" s="2"/>
    </row>
    <row r="22" spans="1:26" x14ac:dyDescent="0.4">
      <c r="A22" s="2"/>
      <c r="B22" s="28">
        <f>'入力シート１(基本情報)'!C33</f>
        <v>0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2"/>
      <c r="V22" s="2"/>
      <c r="W22" s="2"/>
      <c r="X22" s="2"/>
      <c r="Y22" s="2"/>
      <c r="Z22" s="2"/>
    </row>
    <row r="23" spans="1:26" x14ac:dyDescent="0.4">
      <c r="A23" s="2"/>
      <c r="B23" s="28">
        <f>'入力シート１(基本情報)'!C34</f>
        <v>0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2"/>
      <c r="V23" s="2"/>
      <c r="W23" s="2"/>
      <c r="X23" s="2"/>
      <c r="Y23" s="2"/>
      <c r="Z23" s="2"/>
    </row>
    <row r="24" spans="1:26" x14ac:dyDescent="0.4">
      <c r="A24" s="2"/>
      <c r="B24" s="28">
        <f>'入力シート１(基本情報)'!C35</f>
        <v>0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2"/>
      <c r="V24" s="2"/>
      <c r="W24" s="2"/>
      <c r="X24" s="2"/>
      <c r="Y24" s="2"/>
      <c r="Z24" s="2"/>
    </row>
    <row r="25" spans="1:26" x14ac:dyDescent="0.4">
      <c r="A25" s="2"/>
      <c r="B25" s="28">
        <f>'入力シート１(基本情報)'!C36</f>
        <v>0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2"/>
      <c r="V25" s="2"/>
      <c r="W25" s="2"/>
      <c r="X25" s="2"/>
      <c r="Y25" s="2"/>
      <c r="Z25" s="2"/>
    </row>
    <row r="26" spans="1:26" ht="3.75" customHeight="1" x14ac:dyDescent="0.4">
      <c r="A26" s="2"/>
      <c r="B26" s="28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2"/>
      <c r="V26" s="2"/>
      <c r="W26" s="2"/>
      <c r="X26" s="2"/>
      <c r="Y26" s="2"/>
      <c r="Z26" s="2"/>
    </row>
    <row r="27" spans="1:26" x14ac:dyDescent="0.4">
      <c r="A27" s="2" t="s">
        <v>7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2"/>
      <c r="V27" s="2"/>
      <c r="W27" s="2"/>
      <c r="X27" s="2"/>
      <c r="Y27" s="2"/>
      <c r="Z27" s="2"/>
    </row>
    <row r="28" spans="1:26" x14ac:dyDescent="0.15">
      <c r="A28" s="2"/>
      <c r="B28" s="162">
        <f>'入力シート１(基本情報)'!C37</f>
        <v>0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2"/>
      <c r="V28" s="2"/>
      <c r="W28" s="2"/>
      <c r="X28" s="2"/>
      <c r="Y28" s="2"/>
      <c r="Z28" s="2"/>
    </row>
    <row r="29" spans="1:26" x14ac:dyDescent="0.4">
      <c r="A29" s="2"/>
      <c r="B29" s="163">
        <f>'入力シート１(基本情報)'!C38</f>
        <v>0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2"/>
      <c r="V29" s="2"/>
      <c r="W29" s="2"/>
      <c r="X29" s="2"/>
      <c r="Y29" s="2"/>
      <c r="Z29" s="2"/>
    </row>
    <row r="30" spans="1:26" x14ac:dyDescent="0.4">
      <c r="A30" s="2"/>
      <c r="B30" s="29">
        <f>'入力シート１(基本情報)'!C39</f>
        <v>0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2"/>
      <c r="V30" s="2"/>
      <c r="W30" s="2"/>
      <c r="X30" s="2"/>
      <c r="Y30" s="2"/>
      <c r="Z30" s="2"/>
    </row>
    <row r="31" spans="1:26" x14ac:dyDescent="0.15">
      <c r="A31" s="2"/>
      <c r="B31" s="162">
        <f>'入力シート１(基本情報)'!C40</f>
        <v>0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2"/>
      <c r="V31" s="2"/>
      <c r="W31" s="2"/>
      <c r="X31" s="2"/>
      <c r="Y31" s="2"/>
      <c r="Z31" s="2"/>
    </row>
    <row r="32" spans="1:26" x14ac:dyDescent="0.4">
      <c r="A32" s="2"/>
      <c r="B32" s="163">
        <f>'入力シート１(基本情報)'!C41</f>
        <v>0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2"/>
      <c r="V32" s="2"/>
      <c r="W32" s="2"/>
      <c r="X32" s="2"/>
      <c r="Y32" s="2"/>
      <c r="Z32" s="2"/>
    </row>
    <row r="33" spans="1:26" x14ac:dyDescent="0.4">
      <c r="A33" s="2"/>
      <c r="B33" s="29">
        <f>'入力シート１(基本情報)'!C42</f>
        <v>0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2"/>
      <c r="V33" s="2"/>
      <c r="W33" s="2"/>
      <c r="X33" s="2"/>
      <c r="Y33" s="2"/>
      <c r="Z33" s="2"/>
    </row>
    <row r="34" spans="1:26" ht="3.75" customHeight="1" x14ac:dyDescent="0.4">
      <c r="A34" s="2"/>
      <c r="B34" s="29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2"/>
      <c r="V34" s="2"/>
      <c r="W34" s="2"/>
      <c r="X34" s="2"/>
      <c r="Y34" s="2"/>
      <c r="Z34" s="2"/>
    </row>
    <row r="35" spans="1:26" x14ac:dyDescent="0.4">
      <c r="A35" s="2" t="s">
        <v>8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2"/>
      <c r="V35" s="2"/>
      <c r="W35" s="2"/>
      <c r="X35" s="2"/>
      <c r="Y35" s="2"/>
      <c r="Z35" s="2"/>
    </row>
    <row r="36" spans="1:26" x14ac:dyDescent="0.4">
      <c r="A36" s="2"/>
      <c r="B36" s="161">
        <f>'入力シート１(基本情報)'!C43</f>
        <v>0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2"/>
      <c r="V36" s="2"/>
      <c r="W36" s="2"/>
      <c r="X36" s="2"/>
      <c r="Y36" s="2"/>
      <c r="Z36" s="2"/>
    </row>
    <row r="37" spans="1:26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4">
      <c r="A39" s="287" t="s">
        <v>10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</row>
    <row r="40" spans="1:26" ht="19.5" customHeight="1" x14ac:dyDescent="0.4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</row>
    <row r="41" spans="1:26" ht="19.5" customHeight="1" x14ac:dyDescent="0.4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</row>
    <row r="42" spans="1:26" ht="19.5" customHeight="1" x14ac:dyDescent="0.4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</row>
    <row r="43" spans="1:26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</sheetData>
  <mergeCells count="10">
    <mergeCell ref="A39:Z42"/>
    <mergeCell ref="T1:Z1"/>
    <mergeCell ref="A8:Z8"/>
    <mergeCell ref="P6:R6"/>
    <mergeCell ref="P5:R5"/>
    <mergeCell ref="A10:Z12"/>
    <mergeCell ref="A14:Z14"/>
    <mergeCell ref="B17:T17"/>
    <mergeCell ref="S6:Z6"/>
    <mergeCell ref="S5:Z5"/>
  </mergeCells>
  <phoneticPr fontId="2"/>
  <pageMargins left="0.70866141732283472" right="0.70866141732283472" top="0.55118110236220474" bottom="0.35433070866141736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S75"/>
  <sheetViews>
    <sheetView showZeros="0" view="pageBreakPreview" zoomScale="85" zoomScaleNormal="70" zoomScaleSheetLayoutView="85" workbookViewId="0">
      <selection activeCell="C3" sqref="C3"/>
    </sheetView>
  </sheetViews>
  <sheetFormatPr defaultRowHeight="18.75" x14ac:dyDescent="0.4"/>
  <cols>
    <col min="2" max="2" width="4.25" customWidth="1"/>
    <col min="3" max="3" width="8.25" customWidth="1"/>
    <col min="4" max="4" width="4.25" customWidth="1"/>
    <col min="5" max="5" width="5.25" customWidth="1"/>
    <col min="6" max="7" width="4.25" customWidth="1"/>
    <col min="8" max="8" width="3.25" customWidth="1"/>
    <col min="9" max="16" width="4.25" customWidth="1"/>
    <col min="17" max="17" width="5.25" customWidth="1"/>
    <col min="18" max="18" width="4.75" customWidth="1"/>
    <col min="19" max="19" width="3.5" customWidth="1"/>
    <col min="20" max="172" width="4.25" customWidth="1"/>
  </cols>
  <sheetData>
    <row r="1" spans="2:19" x14ac:dyDescent="0.4"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4">
      <c r="B2" s="310" t="s">
        <v>13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</row>
    <row r="3" spans="2:19" x14ac:dyDescent="0.4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15" t="str">
        <f xml:space="preserve"> TEXT('入力シート１(基本情報)'!C4, "ggge年m月d日") &amp;"現在"</f>
        <v>明治33年1月0日現在</v>
      </c>
      <c r="P3" s="315"/>
      <c r="Q3" s="315"/>
      <c r="R3" s="315"/>
      <c r="S3" s="315"/>
    </row>
    <row r="4" spans="2:19" ht="21" x14ac:dyDescent="0.4">
      <c r="B4" s="165"/>
      <c r="C4" s="152"/>
      <c r="D4" s="152"/>
      <c r="E4" s="166" t="str">
        <f>IF(COUNTIF('入力シート１(基本情報)'!$C$31:$D$36,"視覚障害")=1,"〇","")</f>
        <v/>
      </c>
      <c r="F4" s="167" t="str">
        <f>IF(COUNTIF('入力シート１(基本情報)'!$C$31:$D$36,"聴覚障害")=1,"〇","")</f>
        <v/>
      </c>
      <c r="G4" s="167" t="str">
        <f>IF(COUNTIF('入力シート１(基本情報)'!$C$31:$D$36,"平衡機能障害")=1,"〇","")</f>
        <v/>
      </c>
      <c r="H4" s="167" t="str">
        <f>IF(COUNTIF('入力シート１(基本情報)'!$C$31:$D$36,"音声機能・言語機能障害")=1,"〇","")</f>
        <v/>
      </c>
      <c r="I4" s="311" t="str">
        <f>IF(COUNTIF('入力シート１(基本情報)'!$C$31:$D$36,"そしゃく機能障害")=1,"〇","")</f>
        <v/>
      </c>
      <c r="J4" s="311"/>
      <c r="K4" s="167" t="str">
        <f>IF(COUNTIF('入力シート１(基本情報)'!$C$31:$D$36,"肢体不自由")=1,"〇","")</f>
        <v/>
      </c>
      <c r="L4" s="168" t="str">
        <f>IF(COUNTIF('入力シート１(基本情報)'!$C$31:$D$36,"心臓機能障害")=1,"〇","")</f>
        <v/>
      </c>
      <c r="M4" s="167" t="str">
        <f>IF(COUNTIF('入力シート１(基本情報)'!$C$31:$D$36,"腎臓障害")=1,"〇","")</f>
        <v/>
      </c>
      <c r="N4" s="167" t="str">
        <f>IF(COUNTIF('入力シート１(基本情報)'!$C$31:$D$36,"呼吸器機能障害")=1,"〇","")</f>
        <v/>
      </c>
      <c r="O4" s="167" t="str">
        <f>IF(COUNTIF('入力シート１(基本情報)'!$C$31:$D$36,"ぼうこう又は直腸機能障害")=1,"〇","")</f>
        <v/>
      </c>
      <c r="P4" s="169" t="str">
        <f>IF(COUNTIF('入力シート１(基本情報)'!$C$31:$D$36,"小腸機能障害")=1,"〇","")</f>
        <v/>
      </c>
      <c r="Q4" s="169" t="str">
        <f>IF(COUNTIF('入力シート１(基本情報)'!$C$31:$D$36,"免疫機能障害")=1,"〇","")</f>
        <v/>
      </c>
      <c r="R4" s="167" t="str">
        <f>IF(COUNTIF('入力シート１(基本情報)'!$C$31:$D$36,"肝臓機能障害")=1,"〇","")</f>
        <v/>
      </c>
      <c r="S4" s="152"/>
    </row>
    <row r="5" spans="2:19" ht="5.2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x14ac:dyDescent="0.4">
      <c r="B6" s="309" t="s">
        <v>1</v>
      </c>
      <c r="C6" s="309"/>
      <c r="D6" s="316">
        <f>'入力シート１(基本情報)'!C15</f>
        <v>0</v>
      </c>
      <c r="E6" s="316"/>
      <c r="F6" s="316"/>
      <c r="G6" s="316"/>
      <c r="H6" s="316"/>
      <c r="I6" s="316"/>
      <c r="J6" s="317" t="s">
        <v>14</v>
      </c>
      <c r="K6" s="317"/>
      <c r="L6" s="318">
        <f>'入力シート１(基本情報)'!C18</f>
        <v>0</v>
      </c>
      <c r="M6" s="318"/>
      <c r="N6" s="318"/>
      <c r="O6" s="318"/>
      <c r="P6" s="318"/>
      <c r="Q6" s="318"/>
      <c r="R6" s="318"/>
      <c r="S6" s="318"/>
    </row>
    <row r="7" spans="2:19" x14ac:dyDescent="0.4">
      <c r="B7" s="309" t="s">
        <v>16</v>
      </c>
      <c r="C7" s="309"/>
      <c r="D7" s="301">
        <f>'入力シート１(基本情報)'!C16</f>
        <v>0</v>
      </c>
      <c r="E7" s="301"/>
      <c r="F7" s="301"/>
      <c r="G7" s="301"/>
      <c r="H7" s="301"/>
      <c r="I7" s="301"/>
      <c r="J7" s="314" t="s">
        <v>15</v>
      </c>
      <c r="K7" s="314"/>
      <c r="L7" s="319" t="str">
        <f ca="1">"（　"&amp;DATEDIF(L6,TODAY(),"Y")&amp;"　歳）"</f>
        <v>（　122　歳）</v>
      </c>
      <c r="M7" s="319"/>
      <c r="N7" s="319"/>
      <c r="O7" s="319"/>
      <c r="P7" s="319"/>
      <c r="Q7" s="319"/>
      <c r="R7" s="319"/>
      <c r="S7" s="319"/>
    </row>
    <row r="8" spans="2:19" x14ac:dyDescent="0.4">
      <c r="B8" s="309" t="s">
        <v>11</v>
      </c>
      <c r="C8" s="309"/>
      <c r="D8" s="320">
        <f>'入力シート１(基本情報)'!C17</f>
        <v>0</v>
      </c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</row>
    <row r="9" spans="2:19" x14ac:dyDescent="0.4">
      <c r="B9" s="309" t="s">
        <v>17</v>
      </c>
      <c r="C9" s="309"/>
      <c r="D9" s="320" t="str">
        <f>'入力シート１(基本情報)'!C23&amp;"　　"&amp;'入力シート１(基本情報)'!C22&amp;"　　"&amp;"卒業"</f>
        <v>　　　　卒業</v>
      </c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</row>
    <row r="10" spans="2:19" ht="17.25" customHeight="1" x14ac:dyDescent="0.4">
      <c r="B10" s="317" t="s">
        <v>18</v>
      </c>
      <c r="C10" s="317"/>
      <c r="D10" s="341">
        <f>'入力シート１(基本情報)'!C19</f>
        <v>0</v>
      </c>
      <c r="E10" s="342"/>
      <c r="F10" s="342"/>
      <c r="G10" s="342"/>
      <c r="H10" s="342"/>
      <c r="I10" s="342"/>
      <c r="J10" s="343"/>
      <c r="K10" s="317" t="s">
        <v>20</v>
      </c>
      <c r="L10" s="317"/>
      <c r="M10" s="321" t="str">
        <f>"第"&amp;'入力シート１(基本情報)'!C20&amp;"号"</f>
        <v>第号</v>
      </c>
      <c r="N10" s="322"/>
      <c r="O10" s="322"/>
      <c r="P10" s="322"/>
      <c r="Q10" s="322"/>
      <c r="R10" s="322"/>
      <c r="S10" s="323"/>
    </row>
    <row r="11" spans="2:19" ht="17.25" customHeight="1" x14ac:dyDescent="0.4">
      <c r="B11" s="314" t="s">
        <v>19</v>
      </c>
      <c r="C11" s="314"/>
      <c r="D11" s="344"/>
      <c r="E11" s="345"/>
      <c r="F11" s="345"/>
      <c r="G11" s="345"/>
      <c r="H11" s="345"/>
      <c r="I11" s="345"/>
      <c r="J11" s="346"/>
      <c r="K11" s="314" t="s">
        <v>21</v>
      </c>
      <c r="L11" s="314"/>
      <c r="M11" s="324"/>
      <c r="N11" s="325"/>
      <c r="O11" s="325"/>
      <c r="P11" s="325"/>
      <c r="Q11" s="325"/>
      <c r="R11" s="325"/>
      <c r="S11" s="326"/>
    </row>
    <row r="12" spans="2:19" x14ac:dyDescent="0.4">
      <c r="B12" s="309" t="s">
        <v>22</v>
      </c>
      <c r="C12" s="309"/>
      <c r="D12" s="320" t="str">
        <f>IF('入力シート１(基本情報)'!C24="","",TEXT('入力シート１(基本情報)'!C25,"ggge年m月d日")&amp;"　　　"&amp;'入力シート１(基本情報)'!C24)</f>
        <v/>
      </c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</row>
    <row r="13" spans="2:19" ht="83.25" customHeight="1" x14ac:dyDescent="0.4">
      <c r="B13" s="312" t="s">
        <v>30</v>
      </c>
      <c r="C13" s="309"/>
      <c r="D13" s="313">
        <f>'入力シート１(基本情報)'!C26</f>
        <v>0</v>
      </c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</row>
    <row r="14" spans="2:19" x14ac:dyDescent="0.4">
      <c r="B14" s="309" t="s">
        <v>23</v>
      </c>
      <c r="C14" s="309"/>
      <c r="D14" s="301">
        <f>'入力シート１(基本情報)'!C21</f>
        <v>0</v>
      </c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</row>
    <row r="15" spans="2:19" ht="68.25" customHeight="1" x14ac:dyDescent="0.4">
      <c r="B15" s="308" t="s">
        <v>24</v>
      </c>
      <c r="C15" s="308"/>
      <c r="D15" s="303">
        <f>IF('入力シート１(基本情報)'!C40="",'入力シート１(基本情報)'!C37,'入力シート１(基本情報)'!C37&amp;CHAR(10)&amp;'入力シート１(基本情報)'!C40)</f>
        <v>0</v>
      </c>
      <c r="E15" s="304"/>
      <c r="F15" s="304"/>
      <c r="G15" s="304"/>
      <c r="H15" s="304"/>
      <c r="I15" s="304"/>
      <c r="J15" s="304"/>
      <c r="K15" s="305"/>
      <c r="L15" s="306" t="s">
        <v>137</v>
      </c>
      <c r="M15" s="307"/>
      <c r="N15" s="303">
        <f>'入力シート１(基本情報)'!C30</f>
        <v>0</v>
      </c>
      <c r="O15" s="304"/>
      <c r="P15" s="304"/>
      <c r="Q15" s="304"/>
      <c r="R15" s="304"/>
      <c r="S15" s="305"/>
    </row>
    <row r="16" spans="2:19" x14ac:dyDescent="0.4">
      <c r="B16" s="302" t="s">
        <v>25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</row>
    <row r="17" spans="2:19" x14ac:dyDescent="0.4">
      <c r="B17" s="302" t="s">
        <v>26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</row>
    <row r="18" spans="2:19" ht="3" customHeight="1" x14ac:dyDescent="0.4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4">
      <c r="B19" s="7" t="s">
        <v>27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2:19" ht="36.75" customHeight="1" x14ac:dyDescent="0.4">
      <c r="B20" s="306" t="s">
        <v>34</v>
      </c>
      <c r="C20" s="350"/>
      <c r="D20" s="350"/>
      <c r="E20" s="307"/>
      <c r="F20" s="297" t="s">
        <v>33</v>
      </c>
      <c r="G20" s="297"/>
      <c r="H20" s="297"/>
      <c r="I20" s="297"/>
      <c r="J20" s="297"/>
      <c r="K20" s="298" t="s">
        <v>32</v>
      </c>
      <c r="L20" s="297"/>
      <c r="M20" s="297"/>
      <c r="N20" s="297"/>
      <c r="O20" s="297"/>
      <c r="P20" s="297" t="s">
        <v>31</v>
      </c>
      <c r="Q20" s="297"/>
      <c r="R20" s="297"/>
      <c r="S20" s="297"/>
    </row>
    <row r="21" spans="2:19" x14ac:dyDescent="0.4">
      <c r="B21" s="60" t="s">
        <v>28</v>
      </c>
      <c r="C21" s="299" t="str">
        <f>IF('入力シート２(経歴書)'!B6="","",TEXT('入力シート２(経歴書)'!B6,"ggge"&amp;"年"&amp;"m"&amp;"月"&amp;"d"&amp;"日"))</f>
        <v/>
      </c>
      <c r="D21" s="300"/>
      <c r="E21" s="300"/>
      <c r="F21" s="329">
        <f>'入力シート２(経歴書)'!D6</f>
        <v>0</v>
      </c>
      <c r="G21" s="330"/>
      <c r="H21" s="330"/>
      <c r="I21" s="330"/>
      <c r="J21" s="331"/>
      <c r="K21" s="335" t="str">
        <f>'入力シート２(経歴書)'!E6&amp;"　"&amp;'入力シート２(経歴書)'!F6</f>
        <v>　</v>
      </c>
      <c r="L21" s="336"/>
      <c r="M21" s="336"/>
      <c r="N21" s="336"/>
      <c r="O21" s="337"/>
      <c r="P21" s="327" t="str">
        <f>IF('入力シート２(経歴書)'!H6="常勤","常勤",IF('入力シート２(経歴書)'!H6="非常勤","非常勤　週"&amp;'入力シート２(経歴書)'!I6&amp;"日",""))</f>
        <v/>
      </c>
      <c r="Q21" s="327"/>
      <c r="R21" s="327"/>
      <c r="S21" s="327"/>
    </row>
    <row r="22" spans="2:19" x14ac:dyDescent="0.4">
      <c r="B22" s="60" t="s">
        <v>29</v>
      </c>
      <c r="C22" s="299" t="str">
        <f>IF('入力シート２(経歴書)'!C6="","",TEXT('入力シート２(経歴書)'!C6,"ggge"&amp;"年"&amp;"m"&amp;"月"&amp;"d"&amp;"日"))</f>
        <v/>
      </c>
      <c r="D22" s="300"/>
      <c r="E22" s="300"/>
      <c r="F22" s="332"/>
      <c r="G22" s="333"/>
      <c r="H22" s="333"/>
      <c r="I22" s="333"/>
      <c r="J22" s="334"/>
      <c r="K22" s="338"/>
      <c r="L22" s="339"/>
      <c r="M22" s="339"/>
      <c r="N22" s="339"/>
      <c r="O22" s="340"/>
      <c r="P22" s="328" t="str">
        <f>IF('入力シート２(経歴書)'!G6="有","臨床　有",IF('入力シート２(経歴書)'!G6="無","臨床　無",""))</f>
        <v/>
      </c>
      <c r="Q22" s="328"/>
      <c r="R22" s="328"/>
      <c r="S22" s="328"/>
    </row>
    <row r="23" spans="2:19" x14ac:dyDescent="0.4">
      <c r="B23" s="60" t="s">
        <v>28</v>
      </c>
      <c r="C23" s="299" t="str">
        <f>IF('入力シート２(経歴書)'!B7="","",TEXT('入力シート２(経歴書)'!B7,"ggge"&amp;"年"&amp;"m"&amp;"月"&amp;"d"&amp;"日"))</f>
        <v/>
      </c>
      <c r="D23" s="300"/>
      <c r="E23" s="300"/>
      <c r="F23" s="329">
        <f>'入力シート２(経歴書)'!D7</f>
        <v>0</v>
      </c>
      <c r="G23" s="330"/>
      <c r="H23" s="330"/>
      <c r="I23" s="330"/>
      <c r="J23" s="331"/>
      <c r="K23" s="335" t="str">
        <f>'入力シート２(経歴書)'!E7&amp;"　"&amp;'入力シート２(経歴書)'!F7</f>
        <v>　</v>
      </c>
      <c r="L23" s="336"/>
      <c r="M23" s="336"/>
      <c r="N23" s="336"/>
      <c r="O23" s="337"/>
      <c r="P23" s="327" t="str">
        <f>IF('入力シート２(経歴書)'!H7="常勤","常勤",IF('入力シート２(経歴書)'!H7="非常勤","非常勤　週"&amp;'入力シート２(経歴書)'!I7&amp;"日",""))</f>
        <v/>
      </c>
      <c r="Q23" s="327"/>
      <c r="R23" s="327"/>
      <c r="S23" s="327"/>
    </row>
    <row r="24" spans="2:19" x14ac:dyDescent="0.4">
      <c r="B24" s="60" t="s">
        <v>29</v>
      </c>
      <c r="C24" s="299" t="str">
        <f>IF('入力シート２(経歴書)'!C7="","",TEXT('入力シート２(経歴書)'!C7,"ggge"&amp;"年"&amp;"m"&amp;"月"&amp;"d"&amp;"日"))</f>
        <v/>
      </c>
      <c r="D24" s="300"/>
      <c r="E24" s="300"/>
      <c r="F24" s="332"/>
      <c r="G24" s="333"/>
      <c r="H24" s="333"/>
      <c r="I24" s="333"/>
      <c r="J24" s="334"/>
      <c r="K24" s="338"/>
      <c r="L24" s="339"/>
      <c r="M24" s="339"/>
      <c r="N24" s="339"/>
      <c r="O24" s="340"/>
      <c r="P24" s="328" t="str">
        <f>IF('入力シート２(経歴書)'!G7="有","臨床　有",IF('入力シート２(経歴書)'!G7="無","臨床　無",""))</f>
        <v/>
      </c>
      <c r="Q24" s="328"/>
      <c r="R24" s="328"/>
      <c r="S24" s="328"/>
    </row>
    <row r="25" spans="2:19" x14ac:dyDescent="0.4">
      <c r="B25" s="60" t="s">
        <v>28</v>
      </c>
      <c r="C25" s="299" t="str">
        <f>IF('入力シート２(経歴書)'!B8="","",TEXT('入力シート２(経歴書)'!B8,"ggge"&amp;"年"&amp;"m"&amp;"月"&amp;"d"&amp;"日"))</f>
        <v/>
      </c>
      <c r="D25" s="300"/>
      <c r="E25" s="300"/>
      <c r="F25" s="329">
        <f>'入力シート２(経歴書)'!D8</f>
        <v>0</v>
      </c>
      <c r="G25" s="330"/>
      <c r="H25" s="330"/>
      <c r="I25" s="330"/>
      <c r="J25" s="331"/>
      <c r="K25" s="335" t="str">
        <f>'入力シート２(経歴書)'!E8&amp;"　"&amp;'入力シート２(経歴書)'!F8</f>
        <v>　</v>
      </c>
      <c r="L25" s="336"/>
      <c r="M25" s="336"/>
      <c r="N25" s="336"/>
      <c r="O25" s="337"/>
      <c r="P25" s="327" t="str">
        <f>IF('入力シート２(経歴書)'!H8="常勤","常勤",IF('入力シート２(経歴書)'!H8="非常勤","非常勤　週"&amp;'入力シート２(経歴書)'!I8&amp;"日",""))</f>
        <v/>
      </c>
      <c r="Q25" s="327"/>
      <c r="R25" s="327"/>
      <c r="S25" s="327"/>
    </row>
    <row r="26" spans="2:19" x14ac:dyDescent="0.4">
      <c r="B26" s="60" t="s">
        <v>29</v>
      </c>
      <c r="C26" s="299" t="str">
        <f>IF('入力シート２(経歴書)'!C8="","",TEXT('入力シート２(経歴書)'!C8,"ggge"&amp;"年"&amp;"m"&amp;"月"&amp;"d"&amp;"日"))</f>
        <v/>
      </c>
      <c r="D26" s="300"/>
      <c r="E26" s="300"/>
      <c r="F26" s="332"/>
      <c r="G26" s="333"/>
      <c r="H26" s="333"/>
      <c r="I26" s="333"/>
      <c r="J26" s="334"/>
      <c r="K26" s="338"/>
      <c r="L26" s="339"/>
      <c r="M26" s="339"/>
      <c r="N26" s="339"/>
      <c r="O26" s="340"/>
      <c r="P26" s="328" t="str">
        <f>IF('入力シート２(経歴書)'!G8="有","臨床　有",IF('入力シート２(経歴書)'!G8="無","臨床　無",""))</f>
        <v/>
      </c>
      <c r="Q26" s="328"/>
      <c r="R26" s="328"/>
      <c r="S26" s="328"/>
    </row>
    <row r="27" spans="2:19" x14ac:dyDescent="0.4">
      <c r="B27" s="60" t="s">
        <v>28</v>
      </c>
      <c r="C27" s="299" t="str">
        <f>IF('入力シート２(経歴書)'!B9="","",TEXT('入力シート２(経歴書)'!B9,"ggge"&amp;"年"&amp;"m"&amp;"月"&amp;"d"&amp;"日"))</f>
        <v/>
      </c>
      <c r="D27" s="300"/>
      <c r="E27" s="300"/>
      <c r="F27" s="329">
        <f>'入力シート２(経歴書)'!D9</f>
        <v>0</v>
      </c>
      <c r="G27" s="330"/>
      <c r="H27" s="330"/>
      <c r="I27" s="330"/>
      <c r="J27" s="331"/>
      <c r="K27" s="335" t="str">
        <f>'入力シート２(経歴書)'!E9&amp;"　"&amp;'入力シート２(経歴書)'!F9</f>
        <v>　</v>
      </c>
      <c r="L27" s="336"/>
      <c r="M27" s="336"/>
      <c r="N27" s="336"/>
      <c r="O27" s="337"/>
      <c r="P27" s="327" t="str">
        <f>IF('入力シート２(経歴書)'!H9="常勤","常勤",IF('入力シート２(経歴書)'!H9="非常勤","非常勤　週"&amp;'入力シート２(経歴書)'!I9&amp;"日",""))</f>
        <v/>
      </c>
      <c r="Q27" s="327"/>
      <c r="R27" s="327"/>
      <c r="S27" s="327"/>
    </row>
    <row r="28" spans="2:19" x14ac:dyDescent="0.4">
      <c r="B28" s="60" t="s">
        <v>29</v>
      </c>
      <c r="C28" s="299" t="str">
        <f>IF('入力シート２(経歴書)'!C9="","",TEXT('入力シート２(経歴書)'!C9,"ggge"&amp;"年"&amp;"m"&amp;"月"&amp;"d"&amp;"日"))</f>
        <v/>
      </c>
      <c r="D28" s="300"/>
      <c r="E28" s="300"/>
      <c r="F28" s="332"/>
      <c r="G28" s="333"/>
      <c r="H28" s="333"/>
      <c r="I28" s="333"/>
      <c r="J28" s="334"/>
      <c r="K28" s="338"/>
      <c r="L28" s="339"/>
      <c r="M28" s="339"/>
      <c r="N28" s="339"/>
      <c r="O28" s="340"/>
      <c r="P28" s="328" t="str">
        <f>IF('入力シート２(経歴書)'!G9="有","臨床　有",IF('入力シート２(経歴書)'!G9="無","臨床　無",""))</f>
        <v/>
      </c>
      <c r="Q28" s="328"/>
      <c r="R28" s="328"/>
      <c r="S28" s="328"/>
    </row>
    <row r="29" spans="2:19" x14ac:dyDescent="0.4">
      <c r="B29" s="60" t="s">
        <v>28</v>
      </c>
      <c r="C29" s="299" t="str">
        <f>IF('入力シート２(経歴書)'!B10="","",TEXT('入力シート２(経歴書)'!B10,"ggge"&amp;"年"&amp;"m"&amp;"月"&amp;"d"&amp;"日"))</f>
        <v/>
      </c>
      <c r="D29" s="300"/>
      <c r="E29" s="300"/>
      <c r="F29" s="329">
        <f>'入力シート２(経歴書)'!D10</f>
        <v>0</v>
      </c>
      <c r="G29" s="330"/>
      <c r="H29" s="330"/>
      <c r="I29" s="330"/>
      <c r="J29" s="331"/>
      <c r="K29" s="335" t="str">
        <f>'入力シート２(経歴書)'!E10&amp;"　"&amp;'入力シート２(経歴書)'!F10</f>
        <v>　</v>
      </c>
      <c r="L29" s="336"/>
      <c r="M29" s="336"/>
      <c r="N29" s="336"/>
      <c r="O29" s="337"/>
      <c r="P29" s="327" t="str">
        <f>IF('入力シート２(経歴書)'!H10="常勤","常勤",IF('入力シート２(経歴書)'!H10="非常勤","非常勤　週"&amp;'入力シート２(経歴書)'!I10&amp;"日",""))</f>
        <v/>
      </c>
      <c r="Q29" s="327"/>
      <c r="R29" s="327"/>
      <c r="S29" s="327"/>
    </row>
    <row r="30" spans="2:19" x14ac:dyDescent="0.4">
      <c r="B30" s="60" t="s">
        <v>29</v>
      </c>
      <c r="C30" s="299" t="str">
        <f>IF('入力シート２(経歴書)'!C10="","",TEXT('入力シート２(経歴書)'!C10,"ggge"&amp;"年"&amp;"m"&amp;"月"&amp;"d"&amp;"日"))</f>
        <v/>
      </c>
      <c r="D30" s="300"/>
      <c r="E30" s="300"/>
      <c r="F30" s="332"/>
      <c r="G30" s="333"/>
      <c r="H30" s="333"/>
      <c r="I30" s="333"/>
      <c r="J30" s="334"/>
      <c r="K30" s="338"/>
      <c r="L30" s="339"/>
      <c r="M30" s="339"/>
      <c r="N30" s="339"/>
      <c r="O30" s="340"/>
      <c r="P30" s="328" t="str">
        <f>IF('入力シート２(経歴書)'!G10="有","臨床　有",IF('入力シート２(経歴書)'!G10="無","臨床　無",""))</f>
        <v/>
      </c>
      <c r="Q30" s="328"/>
      <c r="R30" s="328"/>
      <c r="S30" s="328"/>
    </row>
    <row r="31" spans="2:19" x14ac:dyDescent="0.4">
      <c r="B31" s="60" t="s">
        <v>28</v>
      </c>
      <c r="C31" s="299" t="str">
        <f>IF('入力シート２(経歴書)'!B11="","",TEXT('入力シート２(経歴書)'!B11,"ggge"&amp;"年"&amp;"m"&amp;"月"&amp;"d"&amp;"日"))</f>
        <v/>
      </c>
      <c r="D31" s="300"/>
      <c r="E31" s="300"/>
      <c r="F31" s="329">
        <f>'入力シート２(経歴書)'!D11</f>
        <v>0</v>
      </c>
      <c r="G31" s="330"/>
      <c r="H31" s="330"/>
      <c r="I31" s="330"/>
      <c r="J31" s="331"/>
      <c r="K31" s="335" t="str">
        <f>'入力シート２(経歴書)'!E11&amp;"　"&amp;'入力シート２(経歴書)'!F11</f>
        <v>　</v>
      </c>
      <c r="L31" s="336"/>
      <c r="M31" s="336"/>
      <c r="N31" s="336"/>
      <c r="O31" s="337"/>
      <c r="P31" s="327" t="str">
        <f>IF('入力シート２(経歴書)'!H11="常勤","常勤",IF('入力シート２(経歴書)'!H11="非常勤","非常勤　週"&amp;'入力シート２(経歴書)'!I11&amp;"日",""))</f>
        <v/>
      </c>
      <c r="Q31" s="327"/>
      <c r="R31" s="327"/>
      <c r="S31" s="327"/>
    </row>
    <row r="32" spans="2:19" x14ac:dyDescent="0.4">
      <c r="B32" s="60" t="s">
        <v>29</v>
      </c>
      <c r="C32" s="299" t="str">
        <f>IF('入力シート２(経歴書)'!C11="","",TEXT('入力シート２(経歴書)'!C11,"ggge"&amp;"年"&amp;"m"&amp;"月"&amp;"d"&amp;"日"))</f>
        <v/>
      </c>
      <c r="D32" s="300"/>
      <c r="E32" s="300"/>
      <c r="F32" s="332"/>
      <c r="G32" s="333"/>
      <c r="H32" s="333"/>
      <c r="I32" s="333"/>
      <c r="J32" s="334"/>
      <c r="K32" s="338"/>
      <c r="L32" s="339"/>
      <c r="M32" s="339"/>
      <c r="N32" s="339"/>
      <c r="O32" s="340"/>
      <c r="P32" s="328" t="str">
        <f>IF('入力シート２(経歴書)'!G11="有","臨床　有",IF('入力シート２(経歴書)'!G11="無","臨床　無",""))</f>
        <v/>
      </c>
      <c r="Q32" s="328"/>
      <c r="R32" s="328"/>
      <c r="S32" s="328"/>
    </row>
    <row r="33" spans="2:19" x14ac:dyDescent="0.4">
      <c r="B33" s="60" t="s">
        <v>28</v>
      </c>
      <c r="C33" s="299" t="str">
        <f>IF('入力シート２(経歴書)'!B12="","",TEXT('入力シート２(経歴書)'!B12,"ggge"&amp;"年"&amp;"m"&amp;"月"&amp;"d"&amp;"日"))</f>
        <v/>
      </c>
      <c r="D33" s="300"/>
      <c r="E33" s="300"/>
      <c r="F33" s="329">
        <f>'入力シート２(経歴書)'!D12</f>
        <v>0</v>
      </c>
      <c r="G33" s="330"/>
      <c r="H33" s="330"/>
      <c r="I33" s="330"/>
      <c r="J33" s="331"/>
      <c r="K33" s="335" t="str">
        <f>'入力シート２(経歴書)'!E12&amp;"　"&amp;'入力シート２(経歴書)'!F12</f>
        <v>　</v>
      </c>
      <c r="L33" s="336"/>
      <c r="M33" s="336"/>
      <c r="N33" s="336"/>
      <c r="O33" s="337"/>
      <c r="P33" s="327" t="str">
        <f>IF('入力シート２(経歴書)'!H12="常勤","常勤",IF('入力シート２(経歴書)'!H12="非常勤","非常勤　週"&amp;'入力シート２(経歴書)'!I12&amp;"日",""))</f>
        <v/>
      </c>
      <c r="Q33" s="327"/>
      <c r="R33" s="327"/>
      <c r="S33" s="327"/>
    </row>
    <row r="34" spans="2:19" x14ac:dyDescent="0.4">
      <c r="B34" s="60" t="s">
        <v>29</v>
      </c>
      <c r="C34" s="299" t="str">
        <f>IF('入力シート２(経歴書)'!C12="","",TEXT('入力シート２(経歴書)'!C12,"ggge"&amp;"年"&amp;"m"&amp;"月"&amp;"d"&amp;"日"))</f>
        <v/>
      </c>
      <c r="D34" s="300"/>
      <c r="E34" s="300"/>
      <c r="F34" s="332"/>
      <c r="G34" s="333"/>
      <c r="H34" s="333"/>
      <c r="I34" s="333"/>
      <c r="J34" s="334"/>
      <c r="K34" s="338"/>
      <c r="L34" s="339"/>
      <c r="M34" s="339"/>
      <c r="N34" s="339"/>
      <c r="O34" s="340"/>
      <c r="P34" s="328" t="str">
        <f>IF('入力シート２(経歴書)'!G12="有","臨床　有",IF('入力シート２(経歴書)'!G12="無","臨床　無",""))</f>
        <v/>
      </c>
      <c r="Q34" s="328"/>
      <c r="R34" s="328"/>
      <c r="S34" s="328"/>
    </row>
    <row r="35" spans="2:19" x14ac:dyDescent="0.4">
      <c r="B35" s="60" t="s">
        <v>28</v>
      </c>
      <c r="C35" s="299" t="str">
        <f>IF('入力シート２(経歴書)'!B13="","",TEXT('入力シート２(経歴書)'!B13,"ggge"&amp;"年"&amp;"m"&amp;"月"&amp;"d"&amp;"日"))</f>
        <v/>
      </c>
      <c r="D35" s="300"/>
      <c r="E35" s="300"/>
      <c r="F35" s="329">
        <f>'入力シート２(経歴書)'!D13</f>
        <v>0</v>
      </c>
      <c r="G35" s="330"/>
      <c r="H35" s="330"/>
      <c r="I35" s="330"/>
      <c r="J35" s="331"/>
      <c r="K35" s="335" t="str">
        <f>'入力シート２(経歴書)'!E13&amp;"　"&amp;'入力シート２(経歴書)'!F13</f>
        <v>　</v>
      </c>
      <c r="L35" s="336"/>
      <c r="M35" s="336"/>
      <c r="N35" s="336"/>
      <c r="O35" s="337"/>
      <c r="P35" s="327" t="str">
        <f>IF('入力シート２(経歴書)'!H13="常勤","常勤",IF('入力シート２(経歴書)'!H13="非常勤","非常勤　週"&amp;'入力シート２(経歴書)'!I13&amp;"日",""))</f>
        <v/>
      </c>
      <c r="Q35" s="327"/>
      <c r="R35" s="327"/>
      <c r="S35" s="327"/>
    </row>
    <row r="36" spans="2:19" x14ac:dyDescent="0.4">
      <c r="B36" s="60" t="s">
        <v>29</v>
      </c>
      <c r="C36" s="299" t="str">
        <f>IF('入力シート２(経歴書)'!C13="","",TEXT('入力シート２(経歴書)'!C13,"ggge"&amp;"年"&amp;"m"&amp;"月"&amp;"d"&amp;"日"))</f>
        <v/>
      </c>
      <c r="D36" s="300"/>
      <c r="E36" s="300"/>
      <c r="F36" s="332"/>
      <c r="G36" s="333"/>
      <c r="H36" s="333"/>
      <c r="I36" s="333"/>
      <c r="J36" s="334"/>
      <c r="K36" s="338"/>
      <c r="L36" s="339"/>
      <c r="M36" s="339"/>
      <c r="N36" s="339"/>
      <c r="O36" s="340"/>
      <c r="P36" s="328" t="str">
        <f>IF('入力シート２(経歴書)'!G13="有","臨床　有",IF('入力シート２(経歴書)'!G13="無","臨床　無",""))</f>
        <v/>
      </c>
      <c r="Q36" s="328"/>
      <c r="R36" s="328"/>
      <c r="S36" s="328"/>
    </row>
    <row r="37" spans="2:19" ht="17.45" customHeight="1" x14ac:dyDescent="0.4">
      <c r="B37" s="5" t="s">
        <v>35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7.45" customHeight="1" x14ac:dyDescent="0.4">
      <c r="B38" s="5" t="s">
        <v>36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7.45" customHeight="1" x14ac:dyDescent="0.4">
      <c r="B39" s="5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7.45" customHeight="1" x14ac:dyDescent="0.4">
      <c r="B40" s="347" t="s">
        <v>55</v>
      </c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</row>
    <row r="41" spans="2:19" ht="17.45" customHeight="1" x14ac:dyDescent="0.4"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</row>
    <row r="42" spans="2:19" x14ac:dyDescent="0.4">
      <c r="B42" s="1" t="s">
        <v>38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x14ac:dyDescent="0.4">
      <c r="B43" s="351" t="s">
        <v>42</v>
      </c>
      <c r="C43" s="297" t="s">
        <v>39</v>
      </c>
      <c r="D43" s="297"/>
      <c r="E43" s="297"/>
      <c r="F43" s="297"/>
      <c r="G43" s="297"/>
      <c r="H43" s="297"/>
      <c r="I43" s="297"/>
      <c r="J43" s="297" t="s">
        <v>40</v>
      </c>
      <c r="K43" s="297"/>
      <c r="L43" s="297"/>
      <c r="M43" s="297"/>
      <c r="N43" s="297"/>
      <c r="O43" s="297" t="s">
        <v>41</v>
      </c>
      <c r="P43" s="297"/>
      <c r="Q43" s="297"/>
      <c r="R43" s="297"/>
      <c r="S43" s="297"/>
    </row>
    <row r="44" spans="2:19" ht="21.75" customHeight="1" x14ac:dyDescent="0.4">
      <c r="B44" s="351"/>
      <c r="C44" s="352">
        <f>'入力シート１(基本情報)'!A50</f>
        <v>0</v>
      </c>
      <c r="D44" s="352"/>
      <c r="E44" s="352"/>
      <c r="F44" s="352"/>
      <c r="G44" s="352"/>
      <c r="H44" s="352"/>
      <c r="I44" s="352"/>
      <c r="J44" s="353">
        <f>'入力シート１(基本情報)'!D50</f>
        <v>0</v>
      </c>
      <c r="K44" s="353"/>
      <c r="L44" s="353"/>
      <c r="M44" s="353"/>
      <c r="N44" s="353"/>
      <c r="O44" s="353">
        <f>'入力シート１(基本情報)'!E50</f>
        <v>0</v>
      </c>
      <c r="P44" s="353"/>
      <c r="Q44" s="353"/>
      <c r="R44" s="353"/>
      <c r="S44" s="353"/>
    </row>
    <row r="45" spans="2:19" ht="21.75" customHeight="1" x14ac:dyDescent="0.4">
      <c r="B45" s="351"/>
      <c r="C45" s="348">
        <f>'入力シート１(基本情報)'!A51</f>
        <v>0</v>
      </c>
      <c r="D45" s="348"/>
      <c r="E45" s="348"/>
      <c r="F45" s="348"/>
      <c r="G45" s="348"/>
      <c r="H45" s="348"/>
      <c r="I45" s="348"/>
      <c r="J45" s="349">
        <f>'入力シート１(基本情報)'!D51</f>
        <v>0</v>
      </c>
      <c r="K45" s="349"/>
      <c r="L45" s="349"/>
      <c r="M45" s="349"/>
      <c r="N45" s="349"/>
      <c r="O45" s="349">
        <f>'入力シート１(基本情報)'!E51</f>
        <v>0</v>
      </c>
      <c r="P45" s="349"/>
      <c r="Q45" s="349"/>
      <c r="R45" s="349"/>
      <c r="S45" s="349"/>
    </row>
    <row r="46" spans="2:19" ht="21.75" customHeight="1" x14ac:dyDescent="0.4">
      <c r="B46" s="351"/>
      <c r="C46" s="348">
        <f>'入力シート１(基本情報)'!A52</f>
        <v>0</v>
      </c>
      <c r="D46" s="348"/>
      <c r="E46" s="348"/>
      <c r="F46" s="348"/>
      <c r="G46" s="348"/>
      <c r="H46" s="348"/>
      <c r="I46" s="348"/>
      <c r="J46" s="349">
        <f>'入力シート１(基本情報)'!D52</f>
        <v>0</v>
      </c>
      <c r="K46" s="349"/>
      <c r="L46" s="349"/>
      <c r="M46" s="349"/>
      <c r="N46" s="349"/>
      <c r="O46" s="349">
        <f>'入力シート１(基本情報)'!E52</f>
        <v>0</v>
      </c>
      <c r="P46" s="349"/>
      <c r="Q46" s="349"/>
      <c r="R46" s="349"/>
      <c r="S46" s="349"/>
    </row>
    <row r="47" spans="2:19" ht="21.75" customHeight="1" x14ac:dyDescent="0.4">
      <c r="B47" s="351"/>
      <c r="C47" s="348">
        <f>'入力シート１(基本情報)'!A53</f>
        <v>0</v>
      </c>
      <c r="D47" s="348"/>
      <c r="E47" s="348"/>
      <c r="F47" s="348"/>
      <c r="G47" s="348"/>
      <c r="H47" s="348"/>
      <c r="I47" s="348"/>
      <c r="J47" s="349">
        <f>'入力シート１(基本情報)'!D53</f>
        <v>0</v>
      </c>
      <c r="K47" s="349"/>
      <c r="L47" s="349"/>
      <c r="M47" s="349"/>
      <c r="N47" s="349"/>
      <c r="O47" s="349">
        <f>'入力シート１(基本情報)'!E53</f>
        <v>0</v>
      </c>
      <c r="P47" s="349"/>
      <c r="Q47" s="349"/>
      <c r="R47" s="349"/>
      <c r="S47" s="349"/>
    </row>
    <row r="48" spans="2:19" ht="21.75" customHeight="1" x14ac:dyDescent="0.4">
      <c r="B48" s="351"/>
      <c r="C48" s="348">
        <f>'入力シート１(基本情報)'!A54</f>
        <v>0</v>
      </c>
      <c r="D48" s="348"/>
      <c r="E48" s="348"/>
      <c r="F48" s="348"/>
      <c r="G48" s="348"/>
      <c r="H48" s="348"/>
      <c r="I48" s="348"/>
      <c r="J48" s="349">
        <f>'入力シート１(基本情報)'!D54</f>
        <v>0</v>
      </c>
      <c r="K48" s="349"/>
      <c r="L48" s="349"/>
      <c r="M48" s="349"/>
      <c r="N48" s="349"/>
      <c r="O48" s="349">
        <f>'入力シート１(基本情報)'!E54</f>
        <v>0</v>
      </c>
      <c r="P48" s="349"/>
      <c r="Q48" s="349"/>
      <c r="R48" s="349"/>
      <c r="S48" s="349"/>
    </row>
    <row r="49" spans="2:19" ht="21.75" customHeight="1" x14ac:dyDescent="0.4">
      <c r="B49" s="351"/>
      <c r="C49" s="348">
        <f>'入力シート１(基本情報)'!A55</f>
        <v>0</v>
      </c>
      <c r="D49" s="348"/>
      <c r="E49" s="348"/>
      <c r="F49" s="348"/>
      <c r="G49" s="348"/>
      <c r="H49" s="348"/>
      <c r="I49" s="348"/>
      <c r="J49" s="349">
        <f>'入力シート１(基本情報)'!D55</f>
        <v>0</v>
      </c>
      <c r="K49" s="349"/>
      <c r="L49" s="349"/>
      <c r="M49" s="349"/>
      <c r="N49" s="349"/>
      <c r="O49" s="349">
        <f>'入力シート１(基本情報)'!E55</f>
        <v>0</v>
      </c>
      <c r="P49" s="349"/>
      <c r="Q49" s="349"/>
      <c r="R49" s="349"/>
      <c r="S49" s="349"/>
    </row>
    <row r="50" spans="2:19" ht="21.75" customHeight="1" x14ac:dyDescent="0.4">
      <c r="B50" s="351"/>
      <c r="C50" s="348">
        <f>'入力シート１(基本情報)'!A56</f>
        <v>0</v>
      </c>
      <c r="D50" s="348"/>
      <c r="E50" s="348"/>
      <c r="F50" s="348"/>
      <c r="G50" s="348"/>
      <c r="H50" s="348"/>
      <c r="I50" s="348"/>
      <c r="J50" s="349">
        <f>'入力シート１(基本情報)'!D56</f>
        <v>0</v>
      </c>
      <c r="K50" s="349"/>
      <c r="L50" s="349"/>
      <c r="M50" s="349"/>
      <c r="N50" s="349"/>
      <c r="O50" s="349">
        <f>'入力シート１(基本情報)'!E56</f>
        <v>0</v>
      </c>
      <c r="P50" s="349"/>
      <c r="Q50" s="349"/>
      <c r="R50" s="349"/>
      <c r="S50" s="349"/>
    </row>
    <row r="51" spans="2:19" ht="21.75" customHeight="1" x14ac:dyDescent="0.4">
      <c r="B51" s="351"/>
      <c r="C51" s="348">
        <f>'入力シート１(基本情報)'!A57</f>
        <v>0</v>
      </c>
      <c r="D51" s="348"/>
      <c r="E51" s="348"/>
      <c r="F51" s="348"/>
      <c r="G51" s="348"/>
      <c r="H51" s="348"/>
      <c r="I51" s="348"/>
      <c r="J51" s="349">
        <f>'入力シート１(基本情報)'!D57</f>
        <v>0</v>
      </c>
      <c r="K51" s="349"/>
      <c r="L51" s="349"/>
      <c r="M51" s="349"/>
      <c r="N51" s="349"/>
      <c r="O51" s="349">
        <f>'入力シート１(基本情報)'!E57</f>
        <v>0</v>
      </c>
      <c r="P51" s="349"/>
      <c r="Q51" s="349"/>
      <c r="R51" s="349"/>
      <c r="S51" s="349"/>
    </row>
    <row r="52" spans="2:19" ht="21.75" customHeight="1" x14ac:dyDescent="0.4">
      <c r="B52" s="351"/>
      <c r="C52" s="348">
        <f>'入力シート１(基本情報)'!A58</f>
        <v>0</v>
      </c>
      <c r="D52" s="348"/>
      <c r="E52" s="348"/>
      <c r="F52" s="348"/>
      <c r="G52" s="348"/>
      <c r="H52" s="348"/>
      <c r="I52" s="348"/>
      <c r="J52" s="349">
        <f>'入力シート１(基本情報)'!D58</f>
        <v>0</v>
      </c>
      <c r="K52" s="349"/>
      <c r="L52" s="349"/>
      <c r="M52" s="349"/>
      <c r="N52" s="349"/>
      <c r="O52" s="349">
        <f>'入力シート１(基本情報)'!E58</f>
        <v>0</v>
      </c>
      <c r="P52" s="349"/>
      <c r="Q52" s="349"/>
      <c r="R52" s="349"/>
      <c r="S52" s="349"/>
    </row>
    <row r="53" spans="2:19" ht="21.75" customHeight="1" x14ac:dyDescent="0.4">
      <c r="B53" s="351"/>
      <c r="C53" s="348">
        <f>'入力シート１(基本情報)'!A59</f>
        <v>0</v>
      </c>
      <c r="D53" s="348"/>
      <c r="E53" s="348"/>
      <c r="F53" s="348"/>
      <c r="G53" s="348"/>
      <c r="H53" s="348"/>
      <c r="I53" s="348"/>
      <c r="J53" s="349">
        <f>'入力シート１(基本情報)'!D59</f>
        <v>0</v>
      </c>
      <c r="K53" s="349"/>
      <c r="L53" s="349"/>
      <c r="M53" s="349"/>
      <c r="N53" s="349"/>
      <c r="O53" s="349">
        <f>'入力シート１(基本情報)'!E59</f>
        <v>0</v>
      </c>
      <c r="P53" s="349"/>
      <c r="Q53" s="349"/>
      <c r="R53" s="349"/>
      <c r="S53" s="349"/>
    </row>
    <row r="54" spans="2:19" ht="33" customHeight="1" x14ac:dyDescent="0.4">
      <c r="B54" s="351" t="s">
        <v>43</v>
      </c>
      <c r="C54" s="313">
        <f>'入力シート１(基本情報)'!A63</f>
        <v>0</v>
      </c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</row>
    <row r="55" spans="2:19" ht="33" customHeight="1" x14ac:dyDescent="0.4">
      <c r="B55" s="351"/>
      <c r="C55" s="313">
        <f>'入力シート１(基本情報)'!A64</f>
        <v>0</v>
      </c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</row>
    <row r="56" spans="2:19" ht="33" customHeight="1" x14ac:dyDescent="0.4">
      <c r="B56" s="351"/>
      <c r="C56" s="313">
        <f>'入力シート１(基本情報)'!A65</f>
        <v>0</v>
      </c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</row>
    <row r="57" spans="2:19" ht="33" customHeight="1" x14ac:dyDescent="0.4">
      <c r="B57" s="351"/>
      <c r="C57" s="313">
        <f>'入力シート１(基本情報)'!A66</f>
        <v>0</v>
      </c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</row>
    <row r="58" spans="2:19" ht="33" customHeight="1" x14ac:dyDescent="0.4">
      <c r="B58" s="351"/>
      <c r="C58" s="313">
        <f>'入力シート１(基本情報)'!A67</f>
        <v>0</v>
      </c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</row>
    <row r="59" spans="2:19" ht="33" customHeight="1" x14ac:dyDescent="0.4">
      <c r="B59" s="351"/>
      <c r="C59" s="313">
        <f>'入力シート１(基本情報)'!A68</f>
        <v>0</v>
      </c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</row>
    <row r="60" spans="2:19" ht="18.75" customHeight="1" x14ac:dyDescent="0.4">
      <c r="B60" s="347" t="s">
        <v>44</v>
      </c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</row>
    <row r="61" spans="2:19" x14ac:dyDescent="0.4">
      <c r="B61" s="347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</row>
    <row r="62" spans="2:19" x14ac:dyDescent="0.4">
      <c r="B62" s="347" t="s">
        <v>45</v>
      </c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</row>
    <row r="63" spans="2:19" x14ac:dyDescent="0.4"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</row>
    <row r="64" spans="2:19" ht="21" x14ac:dyDescent="0.4">
      <c r="B64" s="1"/>
      <c r="C64" s="1"/>
      <c r="D64" s="1"/>
      <c r="E64" s="1"/>
      <c r="F64" s="30" t="str">
        <f>IF('入力シート１(基本情報)'!C73="有","〇","")</f>
        <v/>
      </c>
      <c r="G64" s="31" t="str">
        <f>IF('入力シート１(基本情報)'!C74="","",IF('入力シート１(基本情報)'!C73="有","","〇"))</f>
        <v/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4">
      <c r="B65" s="302" t="s">
        <v>46</v>
      </c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</row>
    <row r="66" spans="2:19" ht="26.25" customHeight="1" x14ac:dyDescent="0.4">
      <c r="B66" s="297" t="s">
        <v>47</v>
      </c>
      <c r="C66" s="297"/>
      <c r="D66" s="297"/>
      <c r="E66" s="320">
        <f>'入力シート１(基本情報)'!C74</f>
        <v>0</v>
      </c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</row>
    <row r="67" spans="2:19" ht="26.25" customHeight="1" x14ac:dyDescent="0.4">
      <c r="B67" s="297" t="s">
        <v>48</v>
      </c>
      <c r="C67" s="297"/>
      <c r="D67" s="297"/>
      <c r="E67" s="320">
        <f>'入力シート１(基本情報)'!C75</f>
        <v>0</v>
      </c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</row>
    <row r="68" spans="2:19" ht="15.75" customHeight="1" x14ac:dyDescent="0.15">
      <c r="B68" s="357" t="s">
        <v>49</v>
      </c>
      <c r="C68" s="357"/>
      <c r="D68" s="357"/>
      <c r="E68" s="354">
        <f>'入力シート１(基本情報)'!C76</f>
        <v>0</v>
      </c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</row>
    <row r="69" spans="2:19" ht="26.25" customHeight="1" x14ac:dyDescent="0.4">
      <c r="B69" s="328" t="s">
        <v>50</v>
      </c>
      <c r="C69" s="328"/>
      <c r="D69" s="328"/>
      <c r="E69" s="355">
        <f>'入力シート１(基本情報)'!C77</f>
        <v>0</v>
      </c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</row>
    <row r="70" spans="2:19" x14ac:dyDescent="0.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x14ac:dyDescent="0.4">
      <c r="B71" s="1" t="s">
        <v>51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x14ac:dyDescent="0.4">
      <c r="B72" s="6" t="s">
        <v>52</v>
      </c>
      <c r="C72" s="356">
        <f>'入力シート１(基本情報)'!C10</f>
        <v>0</v>
      </c>
      <c r="D72" s="356"/>
      <c r="E72" s="356"/>
      <c r="F72" s="6" t="s">
        <v>53</v>
      </c>
      <c r="G72" s="356">
        <f>'入力シート１(基本情報)'!C11</f>
        <v>0</v>
      </c>
      <c r="H72" s="356"/>
      <c r="I72" s="356"/>
      <c r="J72" s="6" t="s">
        <v>54</v>
      </c>
      <c r="K72" s="6"/>
      <c r="L72" s="6"/>
      <c r="M72" s="6"/>
      <c r="N72" s="325" t="str">
        <f>'入力シート１(基本情報)'!C8&amp;"　"&amp;'入力シート１(基本情報)'!C9</f>
        <v>　</v>
      </c>
      <c r="O72" s="325"/>
      <c r="P72" s="325"/>
      <c r="Q72" s="325"/>
      <c r="R72" s="325"/>
      <c r="S72" s="325"/>
    </row>
    <row r="73" spans="2:19" x14ac:dyDescent="0.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19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</sheetData>
  <mergeCells count="141">
    <mergeCell ref="F31:J32"/>
    <mergeCell ref="K31:O32"/>
    <mergeCell ref="C34:E34"/>
    <mergeCell ref="C35:E35"/>
    <mergeCell ref="C72:E72"/>
    <mergeCell ref="G72:I72"/>
    <mergeCell ref="N72:S72"/>
    <mergeCell ref="C47:I47"/>
    <mergeCell ref="J47:N47"/>
    <mergeCell ref="O47:S47"/>
    <mergeCell ref="C57:S57"/>
    <mergeCell ref="C58:S58"/>
    <mergeCell ref="C51:I51"/>
    <mergeCell ref="J51:N51"/>
    <mergeCell ref="O51:S51"/>
    <mergeCell ref="C52:I52"/>
    <mergeCell ref="J52:N52"/>
    <mergeCell ref="O52:S52"/>
    <mergeCell ref="C53:I53"/>
    <mergeCell ref="J53:N53"/>
    <mergeCell ref="B67:D67"/>
    <mergeCell ref="B68:D68"/>
    <mergeCell ref="B69:D69"/>
    <mergeCell ref="E66:S66"/>
    <mergeCell ref="E67:S67"/>
    <mergeCell ref="E68:S68"/>
    <mergeCell ref="E69:S69"/>
    <mergeCell ref="B60:S61"/>
    <mergeCell ref="B62:S63"/>
    <mergeCell ref="B65:S65"/>
    <mergeCell ref="B66:D66"/>
    <mergeCell ref="C55:S55"/>
    <mergeCell ref="C56:S56"/>
    <mergeCell ref="C59:S59"/>
    <mergeCell ref="B43:B53"/>
    <mergeCell ref="C54:S54"/>
    <mergeCell ref="B54:B59"/>
    <mergeCell ref="O53:S53"/>
    <mergeCell ref="C49:I49"/>
    <mergeCell ref="J49:N49"/>
    <mergeCell ref="O49:S49"/>
    <mergeCell ref="C45:I45"/>
    <mergeCell ref="J45:N45"/>
    <mergeCell ref="O45:S45"/>
    <mergeCell ref="C44:I44"/>
    <mergeCell ref="J44:N44"/>
    <mergeCell ref="O44:S44"/>
    <mergeCell ref="D10:J11"/>
    <mergeCell ref="B40:S41"/>
    <mergeCell ref="O43:S43"/>
    <mergeCell ref="C43:I43"/>
    <mergeCell ref="J43:N43"/>
    <mergeCell ref="C50:I50"/>
    <mergeCell ref="J50:N50"/>
    <mergeCell ref="O50:S50"/>
    <mergeCell ref="C46:I46"/>
    <mergeCell ref="J46:N46"/>
    <mergeCell ref="O46:S46"/>
    <mergeCell ref="C48:I48"/>
    <mergeCell ref="J48:N48"/>
    <mergeCell ref="O48:S48"/>
    <mergeCell ref="B20:E20"/>
    <mergeCell ref="P29:S29"/>
    <mergeCell ref="F33:J34"/>
    <mergeCell ref="K33:O34"/>
    <mergeCell ref="F35:J36"/>
    <mergeCell ref="P35:S35"/>
    <mergeCell ref="P36:S36"/>
    <mergeCell ref="K35:O36"/>
    <mergeCell ref="P33:S33"/>
    <mergeCell ref="P34:S34"/>
    <mergeCell ref="P30:S30"/>
    <mergeCell ref="F27:J28"/>
    <mergeCell ref="K27:O28"/>
    <mergeCell ref="P27:S27"/>
    <mergeCell ref="P28:S28"/>
    <mergeCell ref="P25:S25"/>
    <mergeCell ref="P26:S26"/>
    <mergeCell ref="P23:S23"/>
    <mergeCell ref="P24:S24"/>
    <mergeCell ref="K29:O30"/>
    <mergeCell ref="C36:E36"/>
    <mergeCell ref="P31:S31"/>
    <mergeCell ref="P32:S32"/>
    <mergeCell ref="F21:J22"/>
    <mergeCell ref="K21:O22"/>
    <mergeCell ref="F23:J24"/>
    <mergeCell ref="K23:O24"/>
    <mergeCell ref="F25:J26"/>
    <mergeCell ref="K25:O26"/>
    <mergeCell ref="F29:J30"/>
    <mergeCell ref="C30:E30"/>
    <mergeCell ref="C31:E31"/>
    <mergeCell ref="C32:E32"/>
    <mergeCell ref="C33:E33"/>
    <mergeCell ref="C22:E22"/>
    <mergeCell ref="C23:E23"/>
    <mergeCell ref="C24:E24"/>
    <mergeCell ref="C25:E25"/>
    <mergeCell ref="C26:E26"/>
    <mergeCell ref="C29:E29"/>
    <mergeCell ref="C27:E27"/>
    <mergeCell ref="C28:E28"/>
    <mergeCell ref="P21:S21"/>
    <mergeCell ref="P22:S22"/>
    <mergeCell ref="B2:S2"/>
    <mergeCell ref="I4:J4"/>
    <mergeCell ref="B13:C13"/>
    <mergeCell ref="D13:S13"/>
    <mergeCell ref="B11:C11"/>
    <mergeCell ref="B12:C12"/>
    <mergeCell ref="O3:S3"/>
    <mergeCell ref="D6:I6"/>
    <mergeCell ref="D7:I7"/>
    <mergeCell ref="J6:K6"/>
    <mergeCell ref="J7:K7"/>
    <mergeCell ref="L6:S6"/>
    <mergeCell ref="B6:C6"/>
    <mergeCell ref="B7:C7"/>
    <mergeCell ref="L7:S7"/>
    <mergeCell ref="B8:C8"/>
    <mergeCell ref="B9:C9"/>
    <mergeCell ref="B10:C10"/>
    <mergeCell ref="D8:S8"/>
    <mergeCell ref="D9:S9"/>
    <mergeCell ref="K10:L10"/>
    <mergeCell ref="K11:L11"/>
    <mergeCell ref="D12:S12"/>
    <mergeCell ref="M10:S11"/>
    <mergeCell ref="F20:J20"/>
    <mergeCell ref="K20:O20"/>
    <mergeCell ref="P20:S20"/>
    <mergeCell ref="C21:E21"/>
    <mergeCell ref="D14:S14"/>
    <mergeCell ref="B16:S16"/>
    <mergeCell ref="B17:S17"/>
    <mergeCell ref="N15:S15"/>
    <mergeCell ref="L15:M15"/>
    <mergeCell ref="D15:K15"/>
    <mergeCell ref="B15:C15"/>
    <mergeCell ref="B14:C14"/>
  </mergeCells>
  <phoneticPr fontId="2"/>
  <pageMargins left="0.6692913385826772" right="0.6692913385826772" top="0.35433070866141736" bottom="0.35433070866141736" header="0.31496062992125984" footer="0.31496062992125984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S94"/>
  <sheetViews>
    <sheetView showZeros="0" view="pageBreakPreview" zoomScale="85" zoomScaleNormal="70" zoomScaleSheetLayoutView="85" workbookViewId="0">
      <selection activeCell="C3" sqref="C3"/>
    </sheetView>
  </sheetViews>
  <sheetFormatPr defaultRowHeight="18.75" x14ac:dyDescent="0.4"/>
  <cols>
    <col min="2" max="2" width="4.25" customWidth="1"/>
    <col min="3" max="3" width="8.25" customWidth="1"/>
    <col min="4" max="4" width="4.25" customWidth="1"/>
    <col min="5" max="5" width="5.25" customWidth="1"/>
    <col min="6" max="7" width="4.25" customWidth="1"/>
    <col min="8" max="8" width="3.25" customWidth="1"/>
    <col min="9" max="16" width="4.25" customWidth="1"/>
    <col min="17" max="17" width="5.25" customWidth="1"/>
    <col min="18" max="18" width="4.75" customWidth="1"/>
    <col min="19" max="19" width="3.5" customWidth="1"/>
    <col min="20" max="172" width="4.25" customWidth="1"/>
  </cols>
  <sheetData>
    <row r="1" spans="2:19" x14ac:dyDescent="0.4"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4">
      <c r="B2" s="310" t="s">
        <v>13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</row>
    <row r="3" spans="2:19" x14ac:dyDescent="0.4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15" t="str">
        <f xml:space="preserve"> TEXT('入力シート１(基本情報)'!C4, "ggge年m月d日") &amp;"現在"</f>
        <v>明治33年1月0日現在</v>
      </c>
      <c r="P3" s="315"/>
      <c r="Q3" s="315"/>
      <c r="R3" s="315"/>
      <c r="S3" s="315"/>
    </row>
    <row r="4" spans="2:19" ht="21" x14ac:dyDescent="0.4">
      <c r="B4" s="165"/>
      <c r="C4" s="152"/>
      <c r="D4" s="152"/>
      <c r="E4" s="166" t="str">
        <f>IF(COUNTIF('入力シート１(基本情報)'!$C$31:$D$36,"視覚障害")=1,"〇","")</f>
        <v/>
      </c>
      <c r="F4" s="167" t="str">
        <f>IF(COUNTIF('入力シート１(基本情報)'!$C$31:$D$36,"聴覚障害")=1,"〇","")</f>
        <v/>
      </c>
      <c r="G4" s="167" t="str">
        <f>IF(COUNTIF('入力シート１(基本情報)'!$C$31:$D$36,"平衡機能障害")=1,"〇","")</f>
        <v/>
      </c>
      <c r="H4" s="167" t="str">
        <f>IF(COUNTIF('入力シート１(基本情報)'!$C$31:$D$36,"音声機能・言語機能障害")=1,"〇","")</f>
        <v/>
      </c>
      <c r="I4" s="311" t="str">
        <f>IF(COUNTIF('入力シート１(基本情報)'!$C$31:$D$36,"そしゃく機能障害")=1,"〇","")</f>
        <v/>
      </c>
      <c r="J4" s="311"/>
      <c r="K4" s="167" t="str">
        <f>IF(COUNTIF('入力シート１(基本情報)'!$C$31:$D$36,"肢体不自由")=1,"〇","")</f>
        <v/>
      </c>
      <c r="L4" s="168" t="str">
        <f>IF(COUNTIF('入力シート１(基本情報)'!$C$31:$D$36,"心臓機能障害")=1,"〇","")</f>
        <v/>
      </c>
      <c r="M4" s="167" t="str">
        <f>IF(COUNTIF('入力シート１(基本情報)'!$C$31:$D$36,"腎臓障害")=1,"〇","")</f>
        <v/>
      </c>
      <c r="N4" s="167" t="str">
        <f>IF(COUNTIF('入力シート１(基本情報)'!$C$31:$D$36,"呼吸器機能障害")=1,"〇","")</f>
        <v/>
      </c>
      <c r="O4" s="167" t="str">
        <f>IF(COUNTIF('入力シート１(基本情報)'!$C$31:$D$36,"ぼうこう又は直腸機能障害")=1,"〇","")</f>
        <v/>
      </c>
      <c r="P4" s="169" t="str">
        <f>IF(COUNTIF('入力シート１(基本情報)'!$C$31:$D$36,"小腸機能障害")=1,"〇","")</f>
        <v/>
      </c>
      <c r="Q4" s="169" t="str">
        <f>IF(COUNTIF('入力シート１(基本情報)'!$C$31:$D$36,"免疫機能障害")=1,"〇","")</f>
        <v/>
      </c>
      <c r="R4" s="167" t="str">
        <f>IF(COUNTIF('入力シート１(基本情報)'!$C$31:$D$36,"肝臓機能障害")=1,"〇","")</f>
        <v/>
      </c>
      <c r="S4" s="152"/>
    </row>
    <row r="5" spans="2:19" ht="5.2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x14ac:dyDescent="0.4">
      <c r="B6" s="309" t="s">
        <v>1</v>
      </c>
      <c r="C6" s="309"/>
      <c r="D6" s="316">
        <f>'入力シート１(基本情報)'!C15</f>
        <v>0</v>
      </c>
      <c r="E6" s="316"/>
      <c r="F6" s="316"/>
      <c r="G6" s="316"/>
      <c r="H6" s="316"/>
      <c r="I6" s="316"/>
      <c r="J6" s="317" t="s">
        <v>14</v>
      </c>
      <c r="K6" s="317"/>
      <c r="L6" s="318">
        <f>'入力シート１(基本情報)'!C18</f>
        <v>0</v>
      </c>
      <c r="M6" s="318"/>
      <c r="N6" s="318"/>
      <c r="O6" s="318"/>
      <c r="P6" s="318"/>
      <c r="Q6" s="318"/>
      <c r="R6" s="318"/>
      <c r="S6" s="318"/>
    </row>
    <row r="7" spans="2:19" x14ac:dyDescent="0.4">
      <c r="B7" s="309" t="s">
        <v>16</v>
      </c>
      <c r="C7" s="309"/>
      <c r="D7" s="301">
        <f>'入力シート１(基本情報)'!C16</f>
        <v>0</v>
      </c>
      <c r="E7" s="301"/>
      <c r="F7" s="301"/>
      <c r="G7" s="301"/>
      <c r="H7" s="301"/>
      <c r="I7" s="301"/>
      <c r="J7" s="314" t="s">
        <v>15</v>
      </c>
      <c r="K7" s="314"/>
      <c r="L7" s="319" t="str">
        <f ca="1">"（　"&amp;DATEDIF(L6,TODAY(),"Y")&amp;"　歳）"</f>
        <v>（　122　歳）</v>
      </c>
      <c r="M7" s="319"/>
      <c r="N7" s="319"/>
      <c r="O7" s="319"/>
      <c r="P7" s="319"/>
      <c r="Q7" s="319"/>
      <c r="R7" s="319"/>
      <c r="S7" s="319"/>
    </row>
    <row r="8" spans="2:19" x14ac:dyDescent="0.4">
      <c r="B8" s="309" t="s">
        <v>11</v>
      </c>
      <c r="C8" s="309"/>
      <c r="D8" s="320">
        <f>'入力シート１(基本情報)'!C17</f>
        <v>0</v>
      </c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</row>
    <row r="9" spans="2:19" x14ac:dyDescent="0.4">
      <c r="B9" s="309" t="s">
        <v>17</v>
      </c>
      <c r="C9" s="309"/>
      <c r="D9" s="320" t="str">
        <f>'入力シート１(基本情報)'!C23&amp;"　　"&amp;'入力シート１(基本情報)'!C22&amp;"　　"&amp;"卒業"</f>
        <v>　　　　卒業</v>
      </c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</row>
    <row r="10" spans="2:19" ht="17.25" customHeight="1" x14ac:dyDescent="0.4">
      <c r="B10" s="317" t="s">
        <v>18</v>
      </c>
      <c r="C10" s="317"/>
      <c r="D10" s="341">
        <f>'入力シート１(基本情報)'!C19</f>
        <v>0</v>
      </c>
      <c r="E10" s="342"/>
      <c r="F10" s="342"/>
      <c r="G10" s="342"/>
      <c r="H10" s="342"/>
      <c r="I10" s="342"/>
      <c r="J10" s="343"/>
      <c r="K10" s="317" t="s">
        <v>20</v>
      </c>
      <c r="L10" s="317"/>
      <c r="M10" s="321" t="str">
        <f>"第"&amp;'入力シート１(基本情報)'!C20&amp;"号"</f>
        <v>第号</v>
      </c>
      <c r="N10" s="322"/>
      <c r="O10" s="322"/>
      <c r="P10" s="322"/>
      <c r="Q10" s="322"/>
      <c r="R10" s="322"/>
      <c r="S10" s="323"/>
    </row>
    <row r="11" spans="2:19" ht="17.25" customHeight="1" x14ac:dyDescent="0.4">
      <c r="B11" s="314" t="s">
        <v>19</v>
      </c>
      <c r="C11" s="314"/>
      <c r="D11" s="344"/>
      <c r="E11" s="345"/>
      <c r="F11" s="345"/>
      <c r="G11" s="345"/>
      <c r="H11" s="345"/>
      <c r="I11" s="345"/>
      <c r="J11" s="346"/>
      <c r="K11" s="314" t="s">
        <v>21</v>
      </c>
      <c r="L11" s="314"/>
      <c r="M11" s="324"/>
      <c r="N11" s="325"/>
      <c r="O11" s="325"/>
      <c r="P11" s="325"/>
      <c r="Q11" s="325"/>
      <c r="R11" s="325"/>
      <c r="S11" s="326"/>
    </row>
    <row r="12" spans="2:19" x14ac:dyDescent="0.4">
      <c r="B12" s="309" t="s">
        <v>22</v>
      </c>
      <c r="C12" s="309"/>
      <c r="D12" s="320" t="str">
        <f>IF('入力シート１(基本情報)'!C24="","",TEXT('入力シート１(基本情報)'!C25,"ggge年m月d日")&amp;"　　　"&amp;'入力シート１(基本情報)'!C24)</f>
        <v/>
      </c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</row>
    <row r="13" spans="2:19" x14ac:dyDescent="0.4">
      <c r="B13" s="312" t="s">
        <v>30</v>
      </c>
      <c r="C13" s="309"/>
      <c r="D13" s="313">
        <f>'入力シート１(基本情報)'!C26</f>
        <v>0</v>
      </c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</row>
    <row r="14" spans="2:19" ht="11.25" customHeight="1" x14ac:dyDescent="0.4">
      <c r="B14" s="309"/>
      <c r="C14" s="309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</row>
    <row r="15" spans="2:19" x14ac:dyDescent="0.4">
      <c r="B15" s="309"/>
      <c r="C15" s="309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</row>
    <row r="16" spans="2:19" x14ac:dyDescent="0.4">
      <c r="B16" s="309" t="s">
        <v>23</v>
      </c>
      <c r="C16" s="309"/>
      <c r="D16" s="301">
        <f>'入力シート１(基本情報)'!C21</f>
        <v>0</v>
      </c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</row>
    <row r="17" spans="2:19" ht="18.75" customHeight="1" x14ac:dyDescent="0.4">
      <c r="B17" s="308" t="s">
        <v>24</v>
      </c>
      <c r="C17" s="308"/>
      <c r="D17" s="369">
        <f>IF('入力シート１(基本情報)'!C40="",'入力シート１(基本情報)'!C37,'入力シート１(基本情報)'!C37&amp;CHAR(10)&amp;'入力シート１(基本情報)'!C40)</f>
        <v>0</v>
      </c>
      <c r="E17" s="370"/>
      <c r="F17" s="370"/>
      <c r="G17" s="370"/>
      <c r="H17" s="370"/>
      <c r="I17" s="370"/>
      <c r="J17" s="370"/>
      <c r="K17" s="371"/>
      <c r="L17" s="366" t="s">
        <v>137</v>
      </c>
      <c r="M17" s="368"/>
      <c r="N17" s="369">
        <f>'入力シート１(基本情報)'!C30</f>
        <v>0</v>
      </c>
      <c r="O17" s="370"/>
      <c r="P17" s="370"/>
      <c r="Q17" s="370"/>
      <c r="R17" s="370"/>
      <c r="S17" s="371"/>
    </row>
    <row r="18" spans="2:19" x14ac:dyDescent="0.4">
      <c r="B18" s="308"/>
      <c r="C18" s="308"/>
      <c r="D18" s="372"/>
      <c r="E18" s="373"/>
      <c r="F18" s="373"/>
      <c r="G18" s="373"/>
      <c r="H18" s="373"/>
      <c r="I18" s="373"/>
      <c r="J18" s="373"/>
      <c r="K18" s="374"/>
      <c r="L18" s="364"/>
      <c r="M18" s="365"/>
      <c r="N18" s="372"/>
      <c r="O18" s="373"/>
      <c r="P18" s="373"/>
      <c r="Q18" s="373"/>
      <c r="R18" s="373"/>
      <c r="S18" s="374"/>
    </row>
    <row r="19" spans="2:19" x14ac:dyDescent="0.4">
      <c r="B19" s="302" t="s">
        <v>25</v>
      </c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</row>
    <row r="20" spans="2:19" x14ac:dyDescent="0.4">
      <c r="B20" s="302" t="s">
        <v>26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</row>
    <row r="21" spans="2:19" ht="3" customHeight="1" x14ac:dyDescent="0.4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4">
      <c r="B22" s="7" t="s">
        <v>27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ht="36.75" customHeight="1" x14ac:dyDescent="0.4">
      <c r="B23" s="306" t="s">
        <v>34</v>
      </c>
      <c r="C23" s="350"/>
      <c r="D23" s="350"/>
      <c r="E23" s="307"/>
      <c r="F23" s="297" t="s">
        <v>33</v>
      </c>
      <c r="G23" s="297"/>
      <c r="H23" s="297"/>
      <c r="I23" s="297"/>
      <c r="J23" s="297"/>
      <c r="K23" s="298" t="s">
        <v>32</v>
      </c>
      <c r="L23" s="297"/>
      <c r="M23" s="297"/>
      <c r="N23" s="297"/>
      <c r="O23" s="297"/>
      <c r="P23" s="297" t="s">
        <v>31</v>
      </c>
      <c r="Q23" s="297"/>
      <c r="R23" s="297"/>
      <c r="S23" s="297"/>
    </row>
    <row r="24" spans="2:19" x14ac:dyDescent="0.4">
      <c r="B24" s="60" t="s">
        <v>28</v>
      </c>
      <c r="C24" s="299" t="str">
        <f>IF('入力シート２(経歴書)'!B6="","",TEXT('入力シート２(経歴書)'!B6,"ggge"&amp;"年"&amp;"m"&amp;"月"&amp;"d"&amp;"日"))</f>
        <v/>
      </c>
      <c r="D24" s="300"/>
      <c r="E24" s="300"/>
      <c r="F24" s="329">
        <f>'入力シート２(経歴書)'!D6</f>
        <v>0</v>
      </c>
      <c r="G24" s="330"/>
      <c r="H24" s="330"/>
      <c r="I24" s="330"/>
      <c r="J24" s="331"/>
      <c r="K24" s="358" t="str">
        <f>'入力シート２(経歴書)'!E6&amp;"　"&amp;'入力シート２(経歴書)'!F6</f>
        <v>　</v>
      </c>
      <c r="L24" s="359"/>
      <c r="M24" s="359"/>
      <c r="N24" s="359"/>
      <c r="O24" s="360"/>
      <c r="P24" s="327" t="str">
        <f>IF('入力シート２(経歴書)'!H6="常勤","常勤",IF('入力シート２(経歴書)'!H6="非常勤","非常勤　週"&amp;'入力シート２(経歴書)'!I6&amp;"日",""))</f>
        <v/>
      </c>
      <c r="Q24" s="327"/>
      <c r="R24" s="327"/>
      <c r="S24" s="327"/>
    </row>
    <row r="25" spans="2:19" x14ac:dyDescent="0.4">
      <c r="B25" s="60" t="s">
        <v>29</v>
      </c>
      <c r="C25" s="299" t="str">
        <f>IF('入力シート２(経歴書)'!C6="","",TEXT('入力シート２(経歴書)'!C6,"ggge"&amp;"年"&amp;"m"&amp;"月"&amp;"d"&amp;"日"))</f>
        <v/>
      </c>
      <c r="D25" s="300"/>
      <c r="E25" s="300"/>
      <c r="F25" s="332"/>
      <c r="G25" s="333"/>
      <c r="H25" s="333"/>
      <c r="I25" s="333"/>
      <c r="J25" s="334"/>
      <c r="K25" s="361"/>
      <c r="L25" s="362"/>
      <c r="M25" s="362"/>
      <c r="N25" s="362"/>
      <c r="O25" s="363"/>
      <c r="P25" s="328" t="str">
        <f>IF('入力シート２(経歴書)'!G6="有","臨床　有",IF('入力シート２(経歴書)'!G6="無","臨床　無",""))</f>
        <v/>
      </c>
      <c r="Q25" s="328"/>
      <c r="R25" s="328"/>
      <c r="S25" s="328"/>
    </row>
    <row r="26" spans="2:19" x14ac:dyDescent="0.4">
      <c r="B26" s="60" t="s">
        <v>28</v>
      </c>
      <c r="C26" s="299" t="str">
        <f>IF('入力シート２(経歴書)'!B7="","",TEXT('入力シート２(経歴書)'!B7,"ggge"&amp;"年"&amp;"m"&amp;"月"&amp;"d"&amp;"日"))</f>
        <v/>
      </c>
      <c r="D26" s="300"/>
      <c r="E26" s="300"/>
      <c r="F26" s="329">
        <f>'入力シート２(経歴書)'!D7</f>
        <v>0</v>
      </c>
      <c r="G26" s="330"/>
      <c r="H26" s="330"/>
      <c r="I26" s="330"/>
      <c r="J26" s="331"/>
      <c r="K26" s="358" t="str">
        <f>'入力シート２(経歴書)'!E7&amp;"　"&amp;'入力シート２(経歴書)'!F7</f>
        <v>　</v>
      </c>
      <c r="L26" s="359"/>
      <c r="M26" s="359"/>
      <c r="N26" s="359"/>
      <c r="O26" s="360"/>
      <c r="P26" s="327" t="str">
        <f>IF('入力シート２(経歴書)'!H7="常勤","常勤",IF('入力シート２(経歴書)'!H7="非常勤","非常勤　週"&amp;'入力シート２(経歴書)'!I7&amp;"日",""))</f>
        <v/>
      </c>
      <c r="Q26" s="327"/>
      <c r="R26" s="327"/>
      <c r="S26" s="327"/>
    </row>
    <row r="27" spans="2:19" x14ac:dyDescent="0.4">
      <c r="B27" s="60" t="s">
        <v>29</v>
      </c>
      <c r="C27" s="299" t="str">
        <f>IF('入力シート２(経歴書)'!C7="","",TEXT('入力シート２(経歴書)'!C7,"ggge"&amp;"年"&amp;"m"&amp;"月"&amp;"d"&amp;"日"))</f>
        <v/>
      </c>
      <c r="D27" s="300"/>
      <c r="E27" s="300"/>
      <c r="F27" s="332"/>
      <c r="G27" s="333"/>
      <c r="H27" s="333"/>
      <c r="I27" s="333"/>
      <c r="J27" s="334"/>
      <c r="K27" s="361"/>
      <c r="L27" s="362"/>
      <c r="M27" s="362"/>
      <c r="N27" s="362"/>
      <c r="O27" s="363"/>
      <c r="P27" s="328" t="str">
        <f>IF('入力シート２(経歴書)'!G7="有","臨床　有",IF('入力シート２(経歴書)'!G7="無","臨床　無",""))</f>
        <v/>
      </c>
      <c r="Q27" s="328"/>
      <c r="R27" s="328"/>
      <c r="S27" s="328"/>
    </row>
    <row r="28" spans="2:19" x14ac:dyDescent="0.4">
      <c r="B28" s="60" t="s">
        <v>28</v>
      </c>
      <c r="C28" s="299" t="str">
        <f>IF('入力シート２(経歴書)'!B8="","",TEXT('入力シート２(経歴書)'!B8,"ggge"&amp;"年"&amp;"m"&amp;"月"&amp;"d"&amp;"日"))</f>
        <v/>
      </c>
      <c r="D28" s="300"/>
      <c r="E28" s="300"/>
      <c r="F28" s="329">
        <f>'入力シート２(経歴書)'!D8</f>
        <v>0</v>
      </c>
      <c r="G28" s="330"/>
      <c r="H28" s="330"/>
      <c r="I28" s="330"/>
      <c r="J28" s="331"/>
      <c r="K28" s="358" t="str">
        <f>'入力シート２(経歴書)'!E8&amp;"　"&amp;'入力シート２(経歴書)'!F8</f>
        <v>　</v>
      </c>
      <c r="L28" s="359"/>
      <c r="M28" s="359"/>
      <c r="N28" s="359"/>
      <c r="O28" s="360"/>
      <c r="P28" s="327" t="str">
        <f>IF('入力シート２(経歴書)'!H8="常勤","常勤",IF('入力シート２(経歴書)'!H8="非常勤","非常勤　週"&amp;'入力シート２(経歴書)'!I8&amp;"日",""))</f>
        <v/>
      </c>
      <c r="Q28" s="327"/>
      <c r="R28" s="327"/>
      <c r="S28" s="327"/>
    </row>
    <row r="29" spans="2:19" x14ac:dyDescent="0.4">
      <c r="B29" s="60" t="s">
        <v>29</v>
      </c>
      <c r="C29" s="299" t="str">
        <f>IF('入力シート２(経歴書)'!C8="","",TEXT('入力シート２(経歴書)'!C8,"ggge"&amp;"年"&amp;"m"&amp;"月"&amp;"d"&amp;"日"))</f>
        <v/>
      </c>
      <c r="D29" s="300"/>
      <c r="E29" s="300"/>
      <c r="F29" s="332"/>
      <c r="G29" s="333"/>
      <c r="H29" s="333"/>
      <c r="I29" s="333"/>
      <c r="J29" s="334"/>
      <c r="K29" s="361"/>
      <c r="L29" s="362"/>
      <c r="M29" s="362"/>
      <c r="N29" s="362"/>
      <c r="O29" s="363"/>
      <c r="P29" s="328" t="str">
        <f>IF('入力シート２(経歴書)'!G8="有","臨床　有",IF('入力シート２(経歴書)'!G8="無","臨床　無",""))</f>
        <v/>
      </c>
      <c r="Q29" s="328"/>
      <c r="R29" s="328"/>
      <c r="S29" s="328"/>
    </row>
    <row r="30" spans="2:19" x14ac:dyDescent="0.4">
      <c r="B30" s="60" t="s">
        <v>28</v>
      </c>
      <c r="C30" s="299" t="str">
        <f>IF('入力シート２(経歴書)'!B9="","",TEXT('入力シート２(経歴書)'!B9,"ggge"&amp;"年"&amp;"m"&amp;"月"&amp;"d"&amp;"日"))</f>
        <v/>
      </c>
      <c r="D30" s="300"/>
      <c r="E30" s="300"/>
      <c r="F30" s="329">
        <f>'入力シート２(経歴書)'!D9</f>
        <v>0</v>
      </c>
      <c r="G30" s="330"/>
      <c r="H30" s="330"/>
      <c r="I30" s="330"/>
      <c r="J30" s="331"/>
      <c r="K30" s="358" t="str">
        <f>'入力シート２(経歴書)'!E9&amp;"　"&amp;'入力シート２(経歴書)'!F9</f>
        <v>　</v>
      </c>
      <c r="L30" s="359"/>
      <c r="M30" s="359"/>
      <c r="N30" s="359"/>
      <c r="O30" s="360"/>
      <c r="P30" s="327" t="str">
        <f>IF('入力シート２(経歴書)'!H9="常勤","常勤",IF('入力シート２(経歴書)'!H9="非常勤","非常勤　週"&amp;'入力シート２(経歴書)'!I9&amp;"日",""))</f>
        <v/>
      </c>
      <c r="Q30" s="327"/>
      <c r="R30" s="327"/>
      <c r="S30" s="327"/>
    </row>
    <row r="31" spans="2:19" x14ac:dyDescent="0.4">
      <c r="B31" s="60" t="s">
        <v>29</v>
      </c>
      <c r="C31" s="299" t="str">
        <f>IF('入力シート２(経歴書)'!C9="","",TEXT('入力シート２(経歴書)'!C9,"ggge"&amp;"年"&amp;"m"&amp;"月"&amp;"d"&amp;"日"))</f>
        <v/>
      </c>
      <c r="D31" s="300"/>
      <c r="E31" s="300"/>
      <c r="F31" s="332"/>
      <c r="G31" s="333"/>
      <c r="H31" s="333"/>
      <c r="I31" s="333"/>
      <c r="J31" s="334"/>
      <c r="K31" s="361"/>
      <c r="L31" s="362"/>
      <c r="M31" s="362"/>
      <c r="N31" s="362"/>
      <c r="O31" s="363"/>
      <c r="P31" s="328" t="str">
        <f>IF('入力シート２(経歴書)'!G9="有","臨床　有",IF('入力シート２(経歴書)'!G9="無","臨床　無",""))</f>
        <v/>
      </c>
      <c r="Q31" s="328"/>
      <c r="R31" s="328"/>
      <c r="S31" s="328"/>
    </row>
    <row r="32" spans="2:19" x14ac:dyDescent="0.4">
      <c r="B32" s="60" t="s">
        <v>28</v>
      </c>
      <c r="C32" s="299" t="str">
        <f>IF('入力シート２(経歴書)'!B10="","",TEXT('入力シート２(経歴書)'!B10,"ggge"&amp;"年"&amp;"m"&amp;"月"&amp;"d"&amp;"日"))</f>
        <v/>
      </c>
      <c r="D32" s="300"/>
      <c r="E32" s="300"/>
      <c r="F32" s="329">
        <f>'入力シート２(経歴書)'!D10</f>
        <v>0</v>
      </c>
      <c r="G32" s="330"/>
      <c r="H32" s="330"/>
      <c r="I32" s="330"/>
      <c r="J32" s="331"/>
      <c r="K32" s="358" t="str">
        <f>'入力シート２(経歴書)'!E10&amp;"　"&amp;'入力シート２(経歴書)'!F10</f>
        <v>　</v>
      </c>
      <c r="L32" s="359"/>
      <c r="M32" s="359"/>
      <c r="N32" s="359"/>
      <c r="O32" s="360"/>
      <c r="P32" s="327" t="str">
        <f>IF('入力シート２(経歴書)'!H10="常勤","常勤",IF('入力シート２(経歴書)'!H10="非常勤","非常勤　週"&amp;'入力シート２(経歴書)'!I10&amp;"日",""))</f>
        <v/>
      </c>
      <c r="Q32" s="327"/>
      <c r="R32" s="327"/>
      <c r="S32" s="327"/>
    </row>
    <row r="33" spans="2:19" x14ac:dyDescent="0.4">
      <c r="B33" s="60" t="s">
        <v>29</v>
      </c>
      <c r="C33" s="299" t="str">
        <f>IF('入力シート２(経歴書)'!C10="","",TEXT('入力シート２(経歴書)'!C10,"ggge"&amp;"年"&amp;"m"&amp;"月"&amp;"d"&amp;"日"))</f>
        <v/>
      </c>
      <c r="D33" s="300"/>
      <c r="E33" s="300"/>
      <c r="F33" s="332"/>
      <c r="G33" s="333"/>
      <c r="H33" s="333"/>
      <c r="I33" s="333"/>
      <c r="J33" s="334"/>
      <c r="K33" s="361"/>
      <c r="L33" s="362"/>
      <c r="M33" s="362"/>
      <c r="N33" s="362"/>
      <c r="O33" s="363"/>
      <c r="P33" s="328" t="str">
        <f>IF('入力シート２(経歴書)'!G10="有","臨床　有",IF('入力シート２(経歴書)'!G10="無","臨床　無",""))</f>
        <v/>
      </c>
      <c r="Q33" s="328"/>
      <c r="R33" s="328"/>
      <c r="S33" s="328"/>
    </row>
    <row r="34" spans="2:19" x14ac:dyDescent="0.4">
      <c r="B34" s="60" t="s">
        <v>28</v>
      </c>
      <c r="C34" s="299" t="str">
        <f>IF('入力シート２(経歴書)'!B11="","",TEXT('入力シート２(経歴書)'!B11,"ggge"&amp;"年"&amp;"m"&amp;"月"&amp;"d"&amp;"日"))</f>
        <v/>
      </c>
      <c r="D34" s="300"/>
      <c r="E34" s="300"/>
      <c r="F34" s="329">
        <f>'入力シート２(経歴書)'!D11</f>
        <v>0</v>
      </c>
      <c r="G34" s="330"/>
      <c r="H34" s="330"/>
      <c r="I34" s="330"/>
      <c r="J34" s="331"/>
      <c r="K34" s="358" t="str">
        <f>'入力シート２(経歴書)'!E11&amp;"　"&amp;'入力シート２(経歴書)'!F11</f>
        <v>　</v>
      </c>
      <c r="L34" s="359"/>
      <c r="M34" s="359"/>
      <c r="N34" s="359"/>
      <c r="O34" s="360"/>
      <c r="P34" s="327" t="str">
        <f>IF('入力シート２(経歴書)'!H11="常勤","常勤",IF('入力シート２(経歴書)'!H11="非常勤","非常勤　週"&amp;'入力シート２(経歴書)'!I11&amp;"日",""))</f>
        <v/>
      </c>
      <c r="Q34" s="327"/>
      <c r="R34" s="327"/>
      <c r="S34" s="327"/>
    </row>
    <row r="35" spans="2:19" x14ac:dyDescent="0.4">
      <c r="B35" s="60" t="s">
        <v>29</v>
      </c>
      <c r="C35" s="299" t="str">
        <f>IF('入力シート２(経歴書)'!C11="","",TEXT('入力シート２(経歴書)'!C11,"ggge"&amp;"年"&amp;"m"&amp;"月"&amp;"d"&amp;"日"))</f>
        <v/>
      </c>
      <c r="D35" s="300"/>
      <c r="E35" s="300"/>
      <c r="F35" s="332"/>
      <c r="G35" s="333"/>
      <c r="H35" s="333"/>
      <c r="I35" s="333"/>
      <c r="J35" s="334"/>
      <c r="K35" s="361"/>
      <c r="L35" s="362"/>
      <c r="M35" s="362"/>
      <c r="N35" s="362"/>
      <c r="O35" s="363"/>
      <c r="P35" s="328" t="str">
        <f>IF('入力シート２(経歴書)'!G11="有","臨床　有",IF('入力シート２(経歴書)'!G11="無","臨床　無",""))</f>
        <v/>
      </c>
      <c r="Q35" s="328"/>
      <c r="R35" s="328"/>
      <c r="S35" s="328"/>
    </row>
    <row r="36" spans="2:19" x14ac:dyDescent="0.4">
      <c r="B36" s="60" t="s">
        <v>28</v>
      </c>
      <c r="C36" s="299" t="str">
        <f>IF('入力シート２(経歴書)'!B12="","",TEXT('入力シート２(経歴書)'!B12,"ggge"&amp;"年"&amp;"m"&amp;"月"&amp;"d"&amp;"日"))</f>
        <v/>
      </c>
      <c r="D36" s="300"/>
      <c r="E36" s="300"/>
      <c r="F36" s="329">
        <f>'入力シート２(経歴書)'!D12</f>
        <v>0</v>
      </c>
      <c r="G36" s="330"/>
      <c r="H36" s="330"/>
      <c r="I36" s="330"/>
      <c r="J36" s="331"/>
      <c r="K36" s="358" t="str">
        <f>'入力シート２(経歴書)'!E12&amp;"　"&amp;'入力シート２(経歴書)'!F12</f>
        <v>　</v>
      </c>
      <c r="L36" s="359"/>
      <c r="M36" s="359"/>
      <c r="N36" s="359"/>
      <c r="O36" s="360"/>
      <c r="P36" s="327" t="str">
        <f>IF('入力シート２(経歴書)'!H12="常勤","常勤",IF('入力シート２(経歴書)'!H12="非常勤","非常勤　週"&amp;'入力シート２(経歴書)'!I12&amp;"日",""))</f>
        <v/>
      </c>
      <c r="Q36" s="327"/>
      <c r="R36" s="327"/>
      <c r="S36" s="327"/>
    </row>
    <row r="37" spans="2:19" x14ac:dyDescent="0.4">
      <c r="B37" s="60" t="s">
        <v>29</v>
      </c>
      <c r="C37" s="299" t="str">
        <f>IF('入力シート２(経歴書)'!C12="","",TEXT('入力シート２(経歴書)'!C12,"ggge"&amp;"年"&amp;"m"&amp;"月"&amp;"d"&amp;"日"))</f>
        <v/>
      </c>
      <c r="D37" s="300"/>
      <c r="E37" s="300"/>
      <c r="F37" s="332"/>
      <c r="G37" s="333"/>
      <c r="H37" s="333"/>
      <c r="I37" s="333"/>
      <c r="J37" s="334"/>
      <c r="K37" s="361"/>
      <c r="L37" s="362"/>
      <c r="M37" s="362"/>
      <c r="N37" s="362"/>
      <c r="O37" s="363"/>
      <c r="P37" s="328" t="str">
        <f>IF('入力シート２(経歴書)'!G12="有","臨床　有",IF('入力シート２(経歴書)'!G12="無","臨床　無",""))</f>
        <v/>
      </c>
      <c r="Q37" s="328"/>
      <c r="R37" s="328"/>
      <c r="S37" s="328"/>
    </row>
    <row r="38" spans="2:19" x14ac:dyDescent="0.4">
      <c r="B38" s="60" t="s">
        <v>28</v>
      </c>
      <c r="C38" s="299" t="str">
        <f>IF('入力シート２(経歴書)'!B13="","",TEXT('入力シート２(経歴書)'!B13,"ggge"&amp;"年"&amp;"m"&amp;"月"&amp;"d"&amp;"日"))</f>
        <v/>
      </c>
      <c r="D38" s="300"/>
      <c r="E38" s="300"/>
      <c r="F38" s="329">
        <f>'入力シート２(経歴書)'!D13</f>
        <v>0</v>
      </c>
      <c r="G38" s="330"/>
      <c r="H38" s="330"/>
      <c r="I38" s="330"/>
      <c r="J38" s="331"/>
      <c r="K38" s="358" t="str">
        <f>'入力シート２(経歴書)'!E13&amp;"　"&amp;'入力シート２(経歴書)'!F13</f>
        <v>　</v>
      </c>
      <c r="L38" s="359"/>
      <c r="M38" s="359"/>
      <c r="N38" s="359"/>
      <c r="O38" s="360"/>
      <c r="P38" s="327" t="str">
        <f>IF('入力シート２(経歴書)'!H13="常勤","常勤",IF('入力シート２(経歴書)'!H13="非常勤","非常勤　週"&amp;'入力シート２(経歴書)'!I13&amp;"日",""))</f>
        <v/>
      </c>
      <c r="Q38" s="327"/>
      <c r="R38" s="327"/>
      <c r="S38" s="327"/>
    </row>
    <row r="39" spans="2:19" x14ac:dyDescent="0.4">
      <c r="B39" s="60" t="s">
        <v>29</v>
      </c>
      <c r="C39" s="299" t="str">
        <f>IF('入力シート２(経歴書)'!C13="","",TEXT('入力シート２(経歴書)'!C13,"ggge"&amp;"年"&amp;"m"&amp;"月"&amp;"d"&amp;"日"))</f>
        <v/>
      </c>
      <c r="D39" s="300"/>
      <c r="E39" s="300"/>
      <c r="F39" s="332"/>
      <c r="G39" s="333"/>
      <c r="H39" s="333"/>
      <c r="I39" s="333"/>
      <c r="J39" s="334"/>
      <c r="K39" s="361"/>
      <c r="L39" s="362"/>
      <c r="M39" s="362"/>
      <c r="N39" s="362"/>
      <c r="O39" s="363"/>
      <c r="P39" s="328" t="str">
        <f>IF('入力シート２(経歴書)'!G13="有","臨床　有",IF('入力シート２(経歴書)'!G13="無","臨床　無",""))</f>
        <v/>
      </c>
      <c r="Q39" s="328"/>
      <c r="R39" s="328"/>
      <c r="S39" s="328"/>
    </row>
    <row r="40" spans="2:19" x14ac:dyDescent="0.4">
      <c r="B40" s="60" t="s">
        <v>28</v>
      </c>
      <c r="C40" s="299" t="str">
        <f>IF('入力シート２(経歴書)'!B14="","",TEXT('入力シート２(経歴書)'!B14,"ggge"&amp;"年"&amp;"m"&amp;"月"&amp;"d"&amp;"日"))</f>
        <v/>
      </c>
      <c r="D40" s="300"/>
      <c r="E40" s="300"/>
      <c r="F40" s="329">
        <f>'入力シート２(経歴書)'!D14</f>
        <v>0</v>
      </c>
      <c r="G40" s="330"/>
      <c r="H40" s="330"/>
      <c r="I40" s="330"/>
      <c r="J40" s="331"/>
      <c r="K40" s="358" t="str">
        <f>'入力シート２(経歴書)'!E14&amp;"　"&amp;'入力シート２(経歴書)'!F14</f>
        <v>　</v>
      </c>
      <c r="L40" s="359"/>
      <c r="M40" s="359"/>
      <c r="N40" s="359"/>
      <c r="O40" s="360"/>
      <c r="P40" s="366" t="str">
        <f>IF('入力シート２(経歴書)'!H14="常勤","常勤",IF('入力シート２(経歴書)'!H14="非常勤","非常勤"&amp;'入力シート２(経歴書)'!I14&amp;"日",""))</f>
        <v/>
      </c>
      <c r="Q40" s="367"/>
      <c r="R40" s="367"/>
      <c r="S40" s="368"/>
    </row>
    <row r="41" spans="2:19" x14ac:dyDescent="0.4">
      <c r="B41" s="60" t="s">
        <v>29</v>
      </c>
      <c r="C41" s="299" t="str">
        <f>IF('入力シート２(経歴書)'!C14="","",TEXT('入力シート２(経歴書)'!C14,"ggge"&amp;"年"&amp;"m"&amp;"月"&amp;"d"&amp;"日"))</f>
        <v/>
      </c>
      <c r="D41" s="300"/>
      <c r="E41" s="300"/>
      <c r="F41" s="332"/>
      <c r="G41" s="333"/>
      <c r="H41" s="333"/>
      <c r="I41" s="333"/>
      <c r="J41" s="334"/>
      <c r="K41" s="361"/>
      <c r="L41" s="362"/>
      <c r="M41" s="362"/>
      <c r="N41" s="362"/>
      <c r="O41" s="363"/>
      <c r="P41" s="364" t="str">
        <f>IF('入力シート２(経歴書)'!G14="有","臨床　有",IF('入力シート２(経歴書)'!G14="無","臨床　無",""))</f>
        <v/>
      </c>
      <c r="Q41" s="356"/>
      <c r="R41" s="356"/>
      <c r="S41" s="365"/>
    </row>
    <row r="42" spans="2:19" x14ac:dyDescent="0.4">
      <c r="B42" s="60" t="s">
        <v>28</v>
      </c>
      <c r="C42" s="299" t="str">
        <f>IF('入力シート２(経歴書)'!B15="","",TEXT('入力シート２(経歴書)'!B15,"ggge"&amp;"年"&amp;"m"&amp;"月"&amp;"d"&amp;"日"))</f>
        <v/>
      </c>
      <c r="D42" s="300"/>
      <c r="E42" s="300"/>
      <c r="F42" s="329">
        <f>'入力シート２(経歴書)'!D15</f>
        <v>0</v>
      </c>
      <c r="G42" s="330"/>
      <c r="H42" s="330"/>
      <c r="I42" s="330"/>
      <c r="J42" s="331"/>
      <c r="K42" s="358" t="str">
        <f>'入力シート２(経歴書)'!E15&amp;"　"&amp;'入力シート２(経歴書)'!F15</f>
        <v>　</v>
      </c>
      <c r="L42" s="359"/>
      <c r="M42" s="359"/>
      <c r="N42" s="359"/>
      <c r="O42" s="360"/>
      <c r="P42" s="366" t="str">
        <f>IF('入力シート２(経歴書)'!H15="常勤","常勤",IF('入力シート２(経歴書)'!H15="非常勤","非常勤　週"&amp;'入力シート２(経歴書)'!I15&amp;"日",""))</f>
        <v/>
      </c>
      <c r="Q42" s="367"/>
      <c r="R42" s="367"/>
      <c r="S42" s="368"/>
    </row>
    <row r="43" spans="2:19" x14ac:dyDescent="0.4">
      <c r="B43" s="60" t="s">
        <v>29</v>
      </c>
      <c r="C43" s="299" t="str">
        <f>IF('入力シート２(経歴書)'!C15="","",TEXT('入力シート２(経歴書)'!C15,"ggge"&amp;"年"&amp;"m"&amp;"月"&amp;"d"&amp;"日"))</f>
        <v/>
      </c>
      <c r="D43" s="300"/>
      <c r="E43" s="300"/>
      <c r="F43" s="332"/>
      <c r="G43" s="333"/>
      <c r="H43" s="333"/>
      <c r="I43" s="333"/>
      <c r="J43" s="334"/>
      <c r="K43" s="361"/>
      <c r="L43" s="362"/>
      <c r="M43" s="362"/>
      <c r="N43" s="362"/>
      <c r="O43" s="363"/>
      <c r="P43" s="364" t="str">
        <f>IF('入力シート２(経歴書)'!G15="有","臨床　有",IF('入力シート２(経歴書)'!G15="無","臨床　無",""))</f>
        <v/>
      </c>
      <c r="Q43" s="356"/>
      <c r="R43" s="356"/>
      <c r="S43" s="365"/>
    </row>
    <row r="44" spans="2:19" x14ac:dyDescent="0.4">
      <c r="B44" s="60" t="s">
        <v>28</v>
      </c>
      <c r="C44" s="299" t="str">
        <f>IF('入力シート２(経歴書)'!B16="","",TEXT('入力シート２(経歴書)'!B16,"ggge"&amp;"年"&amp;"m"&amp;"月"&amp;"d"&amp;"日"))</f>
        <v/>
      </c>
      <c r="D44" s="300"/>
      <c r="E44" s="300"/>
      <c r="F44" s="329">
        <f>'入力シート２(経歴書)'!D16</f>
        <v>0</v>
      </c>
      <c r="G44" s="330"/>
      <c r="H44" s="330"/>
      <c r="I44" s="330"/>
      <c r="J44" s="331"/>
      <c r="K44" s="358" t="str">
        <f>'入力シート２(経歴書)'!E16&amp;"　"&amp;'入力シート２(経歴書)'!F16</f>
        <v>　</v>
      </c>
      <c r="L44" s="359"/>
      <c r="M44" s="359"/>
      <c r="N44" s="359"/>
      <c r="O44" s="360"/>
      <c r="P44" s="366" t="str">
        <f>IF('入力シート２(経歴書)'!H16="常勤","常勤",IF('入力シート２(経歴書)'!H16="非常勤","非常勤　週"&amp;'入力シート２(経歴書)'!I16&amp;"日",""))</f>
        <v/>
      </c>
      <c r="Q44" s="367"/>
      <c r="R44" s="367"/>
      <c r="S44" s="368"/>
    </row>
    <row r="45" spans="2:19" x14ac:dyDescent="0.4">
      <c r="B45" s="60" t="s">
        <v>29</v>
      </c>
      <c r="C45" s="299" t="str">
        <f>IF('入力シート２(経歴書)'!C16="","",TEXT('入力シート２(経歴書)'!C16,"ggge"&amp;"年"&amp;"m"&amp;"月"&amp;"d"&amp;"日"))</f>
        <v/>
      </c>
      <c r="D45" s="300"/>
      <c r="E45" s="300"/>
      <c r="F45" s="332"/>
      <c r="G45" s="333"/>
      <c r="H45" s="333"/>
      <c r="I45" s="333"/>
      <c r="J45" s="334"/>
      <c r="K45" s="361"/>
      <c r="L45" s="362"/>
      <c r="M45" s="362"/>
      <c r="N45" s="362"/>
      <c r="O45" s="363"/>
      <c r="P45" s="364" t="str">
        <f>IF('入力シート２(経歴書)'!G16="有","臨床　有",IF('入力シート２(経歴書)'!G16="無","臨床　無",""))</f>
        <v/>
      </c>
      <c r="Q45" s="356"/>
      <c r="R45" s="356"/>
      <c r="S45" s="365"/>
    </row>
    <row r="46" spans="2:19" x14ac:dyDescent="0.4">
      <c r="B46" s="60" t="s">
        <v>28</v>
      </c>
      <c r="C46" s="299" t="str">
        <f>IF('入力シート２(経歴書)'!B17="","",TEXT('入力シート２(経歴書)'!B17,"ggge"&amp;"年"&amp;"m"&amp;"月"&amp;"d"&amp;"日"))</f>
        <v/>
      </c>
      <c r="D46" s="300"/>
      <c r="E46" s="300"/>
      <c r="F46" s="329">
        <f>'入力シート２(経歴書)'!D17</f>
        <v>0</v>
      </c>
      <c r="G46" s="330"/>
      <c r="H46" s="330"/>
      <c r="I46" s="330"/>
      <c r="J46" s="331"/>
      <c r="K46" s="358" t="str">
        <f>'入力シート２(経歴書)'!E17&amp;"　"&amp;'入力シート２(経歴書)'!F17</f>
        <v>　</v>
      </c>
      <c r="L46" s="359"/>
      <c r="M46" s="359"/>
      <c r="N46" s="359"/>
      <c r="O46" s="360"/>
      <c r="P46" s="366" t="str">
        <f>IF('入力シート２(経歴書)'!H17="常勤","常勤",IF('入力シート２(経歴書)'!H17="非常勤","非常勤　週"&amp;'入力シート２(経歴書)'!I17&amp;"日",""))</f>
        <v/>
      </c>
      <c r="Q46" s="367"/>
      <c r="R46" s="367"/>
      <c r="S46" s="368"/>
    </row>
    <row r="47" spans="2:19" x14ac:dyDescent="0.4">
      <c r="B47" s="60" t="s">
        <v>29</v>
      </c>
      <c r="C47" s="299" t="str">
        <f>IF('入力シート２(経歴書)'!C17="","",TEXT('入力シート２(経歴書)'!C17,"ggge"&amp;"年"&amp;"m"&amp;"月"&amp;"d"&amp;"日"))</f>
        <v/>
      </c>
      <c r="D47" s="300"/>
      <c r="E47" s="300"/>
      <c r="F47" s="332"/>
      <c r="G47" s="333"/>
      <c r="H47" s="333"/>
      <c r="I47" s="333"/>
      <c r="J47" s="334"/>
      <c r="K47" s="361"/>
      <c r="L47" s="362"/>
      <c r="M47" s="362"/>
      <c r="N47" s="362"/>
      <c r="O47" s="363"/>
      <c r="P47" s="364" t="str">
        <f>IF('入力シート２(経歴書)'!G17="有","臨床　有",IF('入力シート２(経歴書)'!G17="無","臨床　無",""))</f>
        <v/>
      </c>
      <c r="Q47" s="356"/>
      <c r="R47" s="356"/>
      <c r="S47" s="365"/>
    </row>
    <row r="48" spans="2:19" x14ac:dyDescent="0.4">
      <c r="B48" s="60" t="s">
        <v>28</v>
      </c>
      <c r="C48" s="299" t="str">
        <f>IF('入力シート２(経歴書)'!B18="","",TEXT('入力シート２(経歴書)'!B18,"ggge"&amp;"年"&amp;"m"&amp;"月"&amp;"d"&amp;"日"))</f>
        <v/>
      </c>
      <c r="D48" s="300"/>
      <c r="E48" s="300"/>
      <c r="F48" s="329">
        <f>'入力シート２(経歴書)'!D18</f>
        <v>0</v>
      </c>
      <c r="G48" s="330"/>
      <c r="H48" s="330"/>
      <c r="I48" s="330"/>
      <c r="J48" s="331"/>
      <c r="K48" s="358" t="str">
        <f>'入力シート２(経歴書)'!E18&amp;"　"&amp;'入力シート２(経歴書)'!F18</f>
        <v>　</v>
      </c>
      <c r="L48" s="359"/>
      <c r="M48" s="359"/>
      <c r="N48" s="359"/>
      <c r="O48" s="360"/>
      <c r="P48" s="366" t="str">
        <f>IF('入力シート２(経歴書)'!H18="常勤","常勤",IF('入力シート２(経歴書)'!H18="非常勤","非常勤　週"&amp;'入力シート２(経歴書)'!I18&amp;"日",""))</f>
        <v/>
      </c>
      <c r="Q48" s="367"/>
      <c r="R48" s="367"/>
      <c r="S48" s="368"/>
    </row>
    <row r="49" spans="2:19" x14ac:dyDescent="0.4">
      <c r="B49" s="60" t="s">
        <v>29</v>
      </c>
      <c r="C49" s="299" t="str">
        <f>IF('入力シート２(経歴書)'!C18="","",TEXT('入力シート２(経歴書)'!C18,"ggge"&amp;"年"&amp;"m"&amp;"月"&amp;"d"&amp;"日"))</f>
        <v/>
      </c>
      <c r="D49" s="300"/>
      <c r="E49" s="300"/>
      <c r="F49" s="332"/>
      <c r="G49" s="333"/>
      <c r="H49" s="333"/>
      <c r="I49" s="333"/>
      <c r="J49" s="334"/>
      <c r="K49" s="361"/>
      <c r="L49" s="362"/>
      <c r="M49" s="362"/>
      <c r="N49" s="362"/>
      <c r="O49" s="363"/>
      <c r="P49" s="364" t="str">
        <f>IF('入力シート２(経歴書)'!G18="有","臨床　有",IF('入力シート２(経歴書)'!G18="無","臨床　無",""))</f>
        <v/>
      </c>
      <c r="Q49" s="356"/>
      <c r="R49" s="356"/>
      <c r="S49" s="365"/>
    </row>
    <row r="50" spans="2:19" x14ac:dyDescent="0.4">
      <c r="B50" s="60" t="s">
        <v>28</v>
      </c>
      <c r="C50" s="299" t="str">
        <f>IF('入力シート２(経歴書)'!B19="","",TEXT('入力シート２(経歴書)'!B19,"ggge"&amp;"年"&amp;"m"&amp;"月"&amp;"d"&amp;"日"))</f>
        <v/>
      </c>
      <c r="D50" s="300"/>
      <c r="E50" s="300"/>
      <c r="F50" s="329">
        <f>'入力シート２(経歴書)'!D19</f>
        <v>0</v>
      </c>
      <c r="G50" s="330"/>
      <c r="H50" s="330"/>
      <c r="I50" s="330"/>
      <c r="J50" s="331"/>
      <c r="K50" s="358" t="str">
        <f>'入力シート２(経歴書)'!E19&amp;"　"&amp;'入力シート２(経歴書)'!F19</f>
        <v>　</v>
      </c>
      <c r="L50" s="359"/>
      <c r="M50" s="359"/>
      <c r="N50" s="359"/>
      <c r="O50" s="360"/>
      <c r="P50" s="366" t="str">
        <f>IF('入力シート２(経歴書)'!H19="常勤","常勤",IF('入力シート２(経歴書)'!H19="非常勤","非常勤　週"&amp;'入力シート２(経歴書)'!I19&amp;"日",""))</f>
        <v/>
      </c>
      <c r="Q50" s="367"/>
      <c r="R50" s="367"/>
      <c r="S50" s="368"/>
    </row>
    <row r="51" spans="2:19" x14ac:dyDescent="0.4">
      <c r="B51" s="60" t="s">
        <v>29</v>
      </c>
      <c r="C51" s="299" t="str">
        <f>IF('入力シート２(経歴書)'!C19="","",TEXT('入力シート２(経歴書)'!C19,"ggge"&amp;"年"&amp;"m"&amp;"月"&amp;"d"&amp;"日"))</f>
        <v/>
      </c>
      <c r="D51" s="300"/>
      <c r="E51" s="300"/>
      <c r="F51" s="332"/>
      <c r="G51" s="333"/>
      <c r="H51" s="333"/>
      <c r="I51" s="333"/>
      <c r="J51" s="334"/>
      <c r="K51" s="361"/>
      <c r="L51" s="362"/>
      <c r="M51" s="362"/>
      <c r="N51" s="362"/>
      <c r="O51" s="363"/>
      <c r="P51" s="364" t="str">
        <f>IF('入力シート２(経歴書)'!G19="有","臨床　有",IF('入力シート２(経歴書)'!G19="無","臨床　無",""))</f>
        <v/>
      </c>
      <c r="Q51" s="356"/>
      <c r="R51" s="356"/>
      <c r="S51" s="365"/>
    </row>
    <row r="52" spans="2:19" x14ac:dyDescent="0.4">
      <c r="B52" s="60" t="s">
        <v>28</v>
      </c>
      <c r="C52" s="299" t="str">
        <f>IF('入力シート２(経歴書)'!B20="","",TEXT('入力シート２(経歴書)'!B20,"ggge"&amp;"年"&amp;"m"&amp;"月"&amp;"d"&amp;"日"))</f>
        <v/>
      </c>
      <c r="D52" s="300"/>
      <c r="E52" s="300"/>
      <c r="F52" s="329">
        <f>'入力シート２(経歴書)'!D20</f>
        <v>0</v>
      </c>
      <c r="G52" s="330"/>
      <c r="H52" s="330"/>
      <c r="I52" s="330"/>
      <c r="J52" s="331"/>
      <c r="K52" s="358" t="str">
        <f>'入力シート２(経歴書)'!E20&amp;"　"&amp;'入力シート２(経歴書)'!F20</f>
        <v>　</v>
      </c>
      <c r="L52" s="359"/>
      <c r="M52" s="359"/>
      <c r="N52" s="359"/>
      <c r="O52" s="360"/>
      <c r="P52" s="366" t="str">
        <f>IF('入力シート２(経歴書)'!H20="常勤","常勤",IF('入力シート２(経歴書)'!H20="非常勤","非常勤　週"&amp;'入力シート２(経歴書)'!I20&amp;"日",""))</f>
        <v/>
      </c>
      <c r="Q52" s="367"/>
      <c r="R52" s="367"/>
      <c r="S52" s="368"/>
    </row>
    <row r="53" spans="2:19" x14ac:dyDescent="0.4">
      <c r="B53" s="60" t="s">
        <v>29</v>
      </c>
      <c r="C53" s="299" t="str">
        <f>IF('入力シート２(経歴書)'!C20="","",TEXT('入力シート２(経歴書)'!C20,"ggge"&amp;"年"&amp;"m"&amp;"月"&amp;"d"&amp;"日"))</f>
        <v/>
      </c>
      <c r="D53" s="300"/>
      <c r="E53" s="300"/>
      <c r="F53" s="332"/>
      <c r="G53" s="333"/>
      <c r="H53" s="333"/>
      <c r="I53" s="333"/>
      <c r="J53" s="334"/>
      <c r="K53" s="361"/>
      <c r="L53" s="362"/>
      <c r="M53" s="362"/>
      <c r="N53" s="362"/>
      <c r="O53" s="363"/>
      <c r="P53" s="364" t="str">
        <f>IF('入力シート２(経歴書)'!G20="有","臨床　有",IF('入力シート２(経歴書)'!G20="無","臨床　無",""))</f>
        <v/>
      </c>
      <c r="Q53" s="356"/>
      <c r="R53" s="356"/>
      <c r="S53" s="365"/>
    </row>
    <row r="54" spans="2:19" x14ac:dyDescent="0.4">
      <c r="B54" s="60" t="s">
        <v>28</v>
      </c>
      <c r="C54" s="299" t="str">
        <f>IF('入力シート２(経歴書)'!B21="","",TEXT('入力シート２(経歴書)'!B21,"ggge"&amp;"年"&amp;"m"&amp;"月"&amp;"d"&amp;"日"))</f>
        <v/>
      </c>
      <c r="D54" s="300"/>
      <c r="E54" s="300"/>
      <c r="F54" s="329">
        <f>'入力シート２(経歴書)'!D21</f>
        <v>0</v>
      </c>
      <c r="G54" s="330"/>
      <c r="H54" s="330"/>
      <c r="I54" s="330"/>
      <c r="J54" s="331"/>
      <c r="K54" s="358" t="str">
        <f>'入力シート２(経歴書)'!E21&amp;"　"&amp;'入力シート２(経歴書)'!F21</f>
        <v>　</v>
      </c>
      <c r="L54" s="359"/>
      <c r="M54" s="359"/>
      <c r="N54" s="359"/>
      <c r="O54" s="360"/>
      <c r="P54" s="327" t="str">
        <f>IF('入力シート２(経歴書)'!H21="常勤","常勤",IF('入力シート２(経歴書)'!H21="非常勤","非常勤　週"&amp;'入力シート２(経歴書)'!I21&amp;"日",""))</f>
        <v/>
      </c>
      <c r="Q54" s="327"/>
      <c r="R54" s="327"/>
      <c r="S54" s="327"/>
    </row>
    <row r="55" spans="2:19" x14ac:dyDescent="0.4">
      <c r="B55" s="60" t="s">
        <v>29</v>
      </c>
      <c r="C55" s="299" t="str">
        <f>IF('入力シート２(経歴書)'!C21="","",TEXT('入力シート２(経歴書)'!C21,"ggge"&amp;"年"&amp;"m"&amp;"月"&amp;"d"&amp;"日"))</f>
        <v/>
      </c>
      <c r="D55" s="300"/>
      <c r="E55" s="300"/>
      <c r="F55" s="332"/>
      <c r="G55" s="333"/>
      <c r="H55" s="333"/>
      <c r="I55" s="333"/>
      <c r="J55" s="334"/>
      <c r="K55" s="361"/>
      <c r="L55" s="362"/>
      <c r="M55" s="362"/>
      <c r="N55" s="362"/>
      <c r="O55" s="363"/>
      <c r="P55" s="364" t="str">
        <f>IF('入力シート２(経歴書)'!G21="有","臨床　有",IF('入力シート２(経歴書)'!G21="無","臨床　無",""))</f>
        <v/>
      </c>
      <c r="Q55" s="356"/>
      <c r="R55" s="356"/>
      <c r="S55" s="365"/>
    </row>
    <row r="56" spans="2:19" ht="17.45" customHeight="1" x14ac:dyDescent="0.4">
      <c r="B56" s="33" t="s">
        <v>35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 ht="17.45" customHeight="1" x14ac:dyDescent="0.4">
      <c r="B57" s="33" t="s">
        <v>36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ht="17.45" customHeight="1" x14ac:dyDescent="0.4">
      <c r="B58" s="33" t="s">
        <v>37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 ht="17.45" customHeight="1" x14ac:dyDescent="0.4">
      <c r="B59" s="347" t="s">
        <v>55</v>
      </c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</row>
    <row r="60" spans="2:19" ht="17.45" customHeight="1" x14ac:dyDescent="0.4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</row>
    <row r="61" spans="2:19" x14ac:dyDescent="0.4">
      <c r="B61" s="1" t="s">
        <v>38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 x14ac:dyDescent="0.4">
      <c r="B62" s="351" t="s">
        <v>42</v>
      </c>
      <c r="C62" s="297" t="s">
        <v>39</v>
      </c>
      <c r="D62" s="297"/>
      <c r="E62" s="297"/>
      <c r="F62" s="297"/>
      <c r="G62" s="297"/>
      <c r="H62" s="297"/>
      <c r="I62" s="297"/>
      <c r="J62" s="297" t="s">
        <v>40</v>
      </c>
      <c r="K62" s="297"/>
      <c r="L62" s="297"/>
      <c r="M62" s="297"/>
      <c r="N62" s="297"/>
      <c r="O62" s="297" t="s">
        <v>41</v>
      </c>
      <c r="P62" s="297"/>
      <c r="Q62" s="297"/>
      <c r="R62" s="297"/>
      <c r="S62" s="297"/>
    </row>
    <row r="63" spans="2:19" ht="21.75" customHeight="1" x14ac:dyDescent="0.4">
      <c r="B63" s="351"/>
      <c r="C63" s="352">
        <f>'入力シート１(基本情報)'!A50</f>
        <v>0</v>
      </c>
      <c r="D63" s="352"/>
      <c r="E63" s="352"/>
      <c r="F63" s="352"/>
      <c r="G63" s="352"/>
      <c r="H63" s="352"/>
      <c r="I63" s="352"/>
      <c r="J63" s="353">
        <f>'入力シート１(基本情報)'!D50</f>
        <v>0</v>
      </c>
      <c r="K63" s="353"/>
      <c r="L63" s="353"/>
      <c r="M63" s="353"/>
      <c r="N63" s="353"/>
      <c r="O63" s="353">
        <f>'入力シート１(基本情報)'!E50</f>
        <v>0</v>
      </c>
      <c r="P63" s="353"/>
      <c r="Q63" s="353"/>
      <c r="R63" s="353"/>
      <c r="S63" s="353"/>
    </row>
    <row r="64" spans="2:19" ht="21.75" customHeight="1" x14ac:dyDescent="0.4">
      <c r="B64" s="351"/>
      <c r="C64" s="348">
        <f>'入力シート１(基本情報)'!A51</f>
        <v>0</v>
      </c>
      <c r="D64" s="348"/>
      <c r="E64" s="348"/>
      <c r="F64" s="348"/>
      <c r="G64" s="348"/>
      <c r="H64" s="348"/>
      <c r="I64" s="348"/>
      <c r="J64" s="349">
        <f>'入力シート１(基本情報)'!D51</f>
        <v>0</v>
      </c>
      <c r="K64" s="349"/>
      <c r="L64" s="349"/>
      <c r="M64" s="349"/>
      <c r="N64" s="349"/>
      <c r="O64" s="349">
        <f>'入力シート１(基本情報)'!E51</f>
        <v>0</v>
      </c>
      <c r="P64" s="349"/>
      <c r="Q64" s="349"/>
      <c r="R64" s="349"/>
      <c r="S64" s="349"/>
    </row>
    <row r="65" spans="2:19" ht="21.75" customHeight="1" x14ac:dyDescent="0.4">
      <c r="B65" s="351"/>
      <c r="C65" s="348">
        <f>'入力シート１(基本情報)'!A52</f>
        <v>0</v>
      </c>
      <c r="D65" s="348"/>
      <c r="E65" s="348"/>
      <c r="F65" s="348"/>
      <c r="G65" s="348"/>
      <c r="H65" s="348"/>
      <c r="I65" s="348"/>
      <c r="J65" s="349">
        <f>'入力シート１(基本情報)'!D52</f>
        <v>0</v>
      </c>
      <c r="K65" s="349"/>
      <c r="L65" s="349"/>
      <c r="M65" s="349"/>
      <c r="N65" s="349"/>
      <c r="O65" s="349">
        <f>'入力シート１(基本情報)'!E52</f>
        <v>0</v>
      </c>
      <c r="P65" s="349"/>
      <c r="Q65" s="349"/>
      <c r="R65" s="349"/>
      <c r="S65" s="349"/>
    </row>
    <row r="66" spans="2:19" ht="21.75" customHeight="1" x14ac:dyDescent="0.4">
      <c r="B66" s="351"/>
      <c r="C66" s="348">
        <f>'入力シート１(基本情報)'!A53</f>
        <v>0</v>
      </c>
      <c r="D66" s="348"/>
      <c r="E66" s="348"/>
      <c r="F66" s="348"/>
      <c r="G66" s="348"/>
      <c r="H66" s="348"/>
      <c r="I66" s="348"/>
      <c r="J66" s="349">
        <f>'入力シート１(基本情報)'!D53</f>
        <v>0</v>
      </c>
      <c r="K66" s="349"/>
      <c r="L66" s="349"/>
      <c r="M66" s="349"/>
      <c r="N66" s="349"/>
      <c r="O66" s="349">
        <f>'入力シート１(基本情報)'!E53</f>
        <v>0</v>
      </c>
      <c r="P66" s="349"/>
      <c r="Q66" s="349"/>
      <c r="R66" s="349"/>
      <c r="S66" s="349"/>
    </row>
    <row r="67" spans="2:19" ht="21.75" customHeight="1" x14ac:dyDescent="0.4">
      <c r="B67" s="351"/>
      <c r="C67" s="348">
        <f>'入力シート１(基本情報)'!A54</f>
        <v>0</v>
      </c>
      <c r="D67" s="348"/>
      <c r="E67" s="348"/>
      <c r="F67" s="348"/>
      <c r="G67" s="348"/>
      <c r="H67" s="348"/>
      <c r="I67" s="348"/>
      <c r="J67" s="349">
        <f>'入力シート１(基本情報)'!D54</f>
        <v>0</v>
      </c>
      <c r="K67" s="349"/>
      <c r="L67" s="349"/>
      <c r="M67" s="349"/>
      <c r="N67" s="349"/>
      <c r="O67" s="349">
        <f>'入力シート１(基本情報)'!E54</f>
        <v>0</v>
      </c>
      <c r="P67" s="349"/>
      <c r="Q67" s="349"/>
      <c r="R67" s="349"/>
      <c r="S67" s="349"/>
    </row>
    <row r="68" spans="2:19" ht="21.75" customHeight="1" x14ac:dyDescent="0.4">
      <c r="B68" s="351"/>
      <c r="C68" s="348">
        <f>'入力シート１(基本情報)'!A55</f>
        <v>0</v>
      </c>
      <c r="D68" s="348"/>
      <c r="E68" s="348"/>
      <c r="F68" s="348"/>
      <c r="G68" s="348"/>
      <c r="H68" s="348"/>
      <c r="I68" s="348"/>
      <c r="J68" s="349">
        <f>'入力シート１(基本情報)'!D55</f>
        <v>0</v>
      </c>
      <c r="K68" s="349"/>
      <c r="L68" s="349"/>
      <c r="M68" s="349"/>
      <c r="N68" s="349"/>
      <c r="O68" s="349">
        <f>'入力シート１(基本情報)'!E55</f>
        <v>0</v>
      </c>
      <c r="P68" s="349"/>
      <c r="Q68" s="349"/>
      <c r="R68" s="349"/>
      <c r="S68" s="349"/>
    </row>
    <row r="69" spans="2:19" ht="21.75" customHeight="1" x14ac:dyDescent="0.4">
      <c r="B69" s="351"/>
      <c r="C69" s="348">
        <f>'入力シート１(基本情報)'!A56</f>
        <v>0</v>
      </c>
      <c r="D69" s="348"/>
      <c r="E69" s="348"/>
      <c r="F69" s="348"/>
      <c r="G69" s="348"/>
      <c r="H69" s="348"/>
      <c r="I69" s="348"/>
      <c r="J69" s="349">
        <f>'入力シート１(基本情報)'!D56</f>
        <v>0</v>
      </c>
      <c r="K69" s="349"/>
      <c r="L69" s="349"/>
      <c r="M69" s="349"/>
      <c r="N69" s="349"/>
      <c r="O69" s="349">
        <f>'入力シート１(基本情報)'!E56</f>
        <v>0</v>
      </c>
      <c r="P69" s="349"/>
      <c r="Q69" s="349"/>
      <c r="R69" s="349"/>
      <c r="S69" s="349"/>
    </row>
    <row r="70" spans="2:19" ht="21.75" customHeight="1" x14ac:dyDescent="0.4">
      <c r="B70" s="351"/>
      <c r="C70" s="348">
        <f>'入力シート１(基本情報)'!A57</f>
        <v>0</v>
      </c>
      <c r="D70" s="348"/>
      <c r="E70" s="348"/>
      <c r="F70" s="348"/>
      <c r="G70" s="348"/>
      <c r="H70" s="348"/>
      <c r="I70" s="348"/>
      <c r="J70" s="349">
        <f>'入力シート１(基本情報)'!D57</f>
        <v>0</v>
      </c>
      <c r="K70" s="349"/>
      <c r="L70" s="349"/>
      <c r="M70" s="349"/>
      <c r="N70" s="349"/>
      <c r="O70" s="349">
        <f>'入力シート１(基本情報)'!E57</f>
        <v>0</v>
      </c>
      <c r="P70" s="349"/>
      <c r="Q70" s="349"/>
      <c r="R70" s="349"/>
      <c r="S70" s="349"/>
    </row>
    <row r="71" spans="2:19" ht="21.75" customHeight="1" x14ac:dyDescent="0.4">
      <c r="B71" s="351"/>
      <c r="C71" s="348">
        <f>'入力シート１(基本情報)'!A58</f>
        <v>0</v>
      </c>
      <c r="D71" s="348"/>
      <c r="E71" s="348"/>
      <c r="F71" s="348"/>
      <c r="G71" s="348"/>
      <c r="H71" s="348"/>
      <c r="I71" s="348"/>
      <c r="J71" s="349">
        <f>'入力シート１(基本情報)'!D58</f>
        <v>0</v>
      </c>
      <c r="K71" s="349"/>
      <c r="L71" s="349"/>
      <c r="M71" s="349"/>
      <c r="N71" s="349"/>
      <c r="O71" s="349">
        <f>'入力シート１(基本情報)'!E58</f>
        <v>0</v>
      </c>
      <c r="P71" s="349"/>
      <c r="Q71" s="349"/>
      <c r="R71" s="349"/>
      <c r="S71" s="349"/>
    </row>
    <row r="72" spans="2:19" ht="21.75" customHeight="1" x14ac:dyDescent="0.4">
      <c r="B72" s="351"/>
      <c r="C72" s="348">
        <f>'入力シート１(基本情報)'!A59</f>
        <v>0</v>
      </c>
      <c r="D72" s="348"/>
      <c r="E72" s="348"/>
      <c r="F72" s="348"/>
      <c r="G72" s="348"/>
      <c r="H72" s="348"/>
      <c r="I72" s="348"/>
      <c r="J72" s="349">
        <f>'入力シート１(基本情報)'!D59</f>
        <v>0</v>
      </c>
      <c r="K72" s="349"/>
      <c r="L72" s="349"/>
      <c r="M72" s="349"/>
      <c r="N72" s="349"/>
      <c r="O72" s="349">
        <f>'入力シート１(基本情報)'!E59</f>
        <v>0</v>
      </c>
      <c r="P72" s="349"/>
      <c r="Q72" s="349"/>
      <c r="R72" s="349"/>
      <c r="S72" s="349"/>
    </row>
    <row r="73" spans="2:19" ht="33" customHeight="1" x14ac:dyDescent="0.4">
      <c r="B73" s="351" t="s">
        <v>43</v>
      </c>
      <c r="C73" s="313">
        <f>'入力シート１(基本情報)'!A63</f>
        <v>0</v>
      </c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</row>
    <row r="74" spans="2:19" ht="33" customHeight="1" x14ac:dyDescent="0.4">
      <c r="B74" s="351"/>
      <c r="C74" s="313">
        <f>'入力シート１(基本情報)'!A64</f>
        <v>0</v>
      </c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</row>
    <row r="75" spans="2:19" ht="33" customHeight="1" x14ac:dyDescent="0.4">
      <c r="B75" s="351"/>
      <c r="C75" s="313">
        <f>'入力シート１(基本情報)'!A65</f>
        <v>0</v>
      </c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</row>
    <row r="76" spans="2:19" ht="33" customHeight="1" x14ac:dyDescent="0.4">
      <c r="B76" s="351"/>
      <c r="C76" s="313">
        <f>'入力シート１(基本情報)'!A66</f>
        <v>0</v>
      </c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</row>
    <row r="77" spans="2:19" ht="33" customHeight="1" x14ac:dyDescent="0.4">
      <c r="B77" s="351"/>
      <c r="C77" s="313">
        <f>'入力シート１(基本情報)'!A67</f>
        <v>0</v>
      </c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</row>
    <row r="78" spans="2:19" ht="33" customHeight="1" x14ac:dyDescent="0.4">
      <c r="B78" s="351"/>
      <c r="C78" s="313">
        <f>'入力シート１(基本情報)'!A68</f>
        <v>0</v>
      </c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</row>
    <row r="79" spans="2:19" ht="18.75" customHeight="1" x14ac:dyDescent="0.4">
      <c r="B79" s="347" t="s">
        <v>44</v>
      </c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</row>
    <row r="80" spans="2:19" x14ac:dyDescent="0.4">
      <c r="B80" s="347"/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</row>
    <row r="81" spans="2:19" x14ac:dyDescent="0.4">
      <c r="B81" s="347" t="s">
        <v>45</v>
      </c>
      <c r="C81" s="347"/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</row>
    <row r="82" spans="2:19" x14ac:dyDescent="0.4">
      <c r="B82" s="347"/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</row>
    <row r="83" spans="2:19" ht="21" x14ac:dyDescent="0.4">
      <c r="B83" s="1"/>
      <c r="C83" s="1"/>
      <c r="D83" s="1"/>
      <c r="E83" s="1"/>
      <c r="F83" s="30" t="str">
        <f>IF('入力シート１(基本情報)'!C73="有","〇","")</f>
        <v/>
      </c>
      <c r="G83" s="31" t="str">
        <f>IF('入力シート１(基本情報)'!C74="","",IF('入力シート１(基本情報)'!C73="有","","〇"))</f>
        <v/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x14ac:dyDescent="0.4">
      <c r="B84" s="302" t="s">
        <v>46</v>
      </c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</row>
    <row r="85" spans="2:19" ht="26.25" customHeight="1" x14ac:dyDescent="0.4">
      <c r="B85" s="297" t="s">
        <v>47</v>
      </c>
      <c r="C85" s="297"/>
      <c r="D85" s="297"/>
      <c r="E85" s="320">
        <f>'入力シート１(基本情報)'!C74</f>
        <v>0</v>
      </c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</row>
    <row r="86" spans="2:19" ht="26.25" customHeight="1" x14ac:dyDescent="0.4">
      <c r="B86" s="297" t="s">
        <v>48</v>
      </c>
      <c r="C86" s="297"/>
      <c r="D86" s="297"/>
      <c r="E86" s="320">
        <f>'入力シート１(基本情報)'!C75</f>
        <v>0</v>
      </c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</row>
    <row r="87" spans="2:19" ht="15.75" customHeight="1" x14ac:dyDescent="0.15">
      <c r="B87" s="357" t="s">
        <v>1</v>
      </c>
      <c r="C87" s="357"/>
      <c r="D87" s="357"/>
      <c r="E87" s="354">
        <f>'入力シート１(基本情報)'!C76</f>
        <v>0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</row>
    <row r="88" spans="2:19" ht="26.25" customHeight="1" x14ac:dyDescent="0.4">
      <c r="B88" s="328" t="s">
        <v>50</v>
      </c>
      <c r="C88" s="328"/>
      <c r="D88" s="328"/>
      <c r="E88" s="355">
        <f>'入力シート１(基本情報)'!C77</f>
        <v>0</v>
      </c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</row>
    <row r="89" spans="2:19" x14ac:dyDescent="0.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x14ac:dyDescent="0.4">
      <c r="B90" s="1" t="s">
        <v>51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x14ac:dyDescent="0.4">
      <c r="B91" s="6" t="s">
        <v>52</v>
      </c>
      <c r="C91" s="356">
        <f>'入力シート１(基本情報)'!C10</f>
        <v>0</v>
      </c>
      <c r="D91" s="356"/>
      <c r="E91" s="356"/>
      <c r="F91" s="6" t="s">
        <v>53</v>
      </c>
      <c r="G91" s="356">
        <f>'入力シート１(基本情報)'!C11</f>
        <v>0</v>
      </c>
      <c r="H91" s="356"/>
      <c r="I91" s="356"/>
      <c r="J91" s="6" t="s">
        <v>54</v>
      </c>
      <c r="K91" s="6"/>
      <c r="L91" s="6"/>
      <c r="M91" s="6"/>
      <c r="N91" s="325" t="str">
        <f>'入力シート１(基本情報)'!C8&amp;"　"&amp;'入力シート１(基本情報)'!C9</f>
        <v>　</v>
      </c>
      <c r="O91" s="325"/>
      <c r="P91" s="325"/>
      <c r="Q91" s="325"/>
      <c r="R91" s="325"/>
      <c r="S91" s="325"/>
    </row>
    <row r="92" spans="2:19" x14ac:dyDescent="0.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x14ac:dyDescent="0.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x14ac:dyDescent="0.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</sheetData>
  <mergeCells count="189">
    <mergeCell ref="B2:S2"/>
    <mergeCell ref="O3:S3"/>
    <mergeCell ref="I4:J4"/>
    <mergeCell ref="B6:C6"/>
    <mergeCell ref="D6:I6"/>
    <mergeCell ref="J6:K6"/>
    <mergeCell ref="L6:S6"/>
    <mergeCell ref="B9:C9"/>
    <mergeCell ref="D9:S9"/>
    <mergeCell ref="B10:C10"/>
    <mergeCell ref="D10:J11"/>
    <mergeCell ref="K10:L10"/>
    <mergeCell ref="M10:S11"/>
    <mergeCell ref="B11:C11"/>
    <mergeCell ref="K11:L11"/>
    <mergeCell ref="B7:C7"/>
    <mergeCell ref="D7:I7"/>
    <mergeCell ref="J7:K7"/>
    <mergeCell ref="L7:S7"/>
    <mergeCell ref="B8:C8"/>
    <mergeCell ref="D8:S8"/>
    <mergeCell ref="B17:C18"/>
    <mergeCell ref="D17:K18"/>
    <mergeCell ref="L17:M18"/>
    <mergeCell ref="N17:S18"/>
    <mergeCell ref="B19:S19"/>
    <mergeCell ref="B20:S20"/>
    <mergeCell ref="B12:C12"/>
    <mergeCell ref="D12:S12"/>
    <mergeCell ref="B13:C15"/>
    <mergeCell ref="D13:S15"/>
    <mergeCell ref="B16:C16"/>
    <mergeCell ref="D16:S16"/>
    <mergeCell ref="C26:E26"/>
    <mergeCell ref="F26:J27"/>
    <mergeCell ref="K26:O27"/>
    <mergeCell ref="P26:S26"/>
    <mergeCell ref="C27:E27"/>
    <mergeCell ref="P27:S27"/>
    <mergeCell ref="F23:J23"/>
    <mergeCell ref="K23:O23"/>
    <mergeCell ref="P23:S23"/>
    <mergeCell ref="C24:E24"/>
    <mergeCell ref="F24:J25"/>
    <mergeCell ref="K24:O25"/>
    <mergeCell ref="P24:S24"/>
    <mergeCell ref="C25:E25"/>
    <mergeCell ref="P25:S25"/>
    <mergeCell ref="B23:E23"/>
    <mergeCell ref="C30:E30"/>
    <mergeCell ref="F30:J31"/>
    <mergeCell ref="K30:O31"/>
    <mergeCell ref="P30:S30"/>
    <mergeCell ref="C31:E31"/>
    <mergeCell ref="P31:S31"/>
    <mergeCell ref="C28:E28"/>
    <mergeCell ref="F28:J29"/>
    <mergeCell ref="K28:O29"/>
    <mergeCell ref="P28:S28"/>
    <mergeCell ref="C29:E29"/>
    <mergeCell ref="P29:S29"/>
    <mergeCell ref="C34:E34"/>
    <mergeCell ref="F34:J35"/>
    <mergeCell ref="K34:O35"/>
    <mergeCell ref="P34:S34"/>
    <mergeCell ref="C35:E35"/>
    <mergeCell ref="P35:S35"/>
    <mergeCell ref="C32:E32"/>
    <mergeCell ref="F32:J33"/>
    <mergeCell ref="K32:O33"/>
    <mergeCell ref="P32:S32"/>
    <mergeCell ref="C33:E33"/>
    <mergeCell ref="P33:S33"/>
    <mergeCell ref="C38:E38"/>
    <mergeCell ref="F38:J39"/>
    <mergeCell ref="K38:O39"/>
    <mergeCell ref="P38:S38"/>
    <mergeCell ref="C39:E39"/>
    <mergeCell ref="P39:S39"/>
    <mergeCell ref="C36:E36"/>
    <mergeCell ref="F36:J37"/>
    <mergeCell ref="K36:O37"/>
    <mergeCell ref="P36:S36"/>
    <mergeCell ref="C37:E37"/>
    <mergeCell ref="P37:S37"/>
    <mergeCell ref="O64:S64"/>
    <mergeCell ref="C65:I65"/>
    <mergeCell ref="J65:N65"/>
    <mergeCell ref="O65:S65"/>
    <mergeCell ref="C66:I66"/>
    <mergeCell ref="J66:N66"/>
    <mergeCell ref="O66:S66"/>
    <mergeCell ref="B59:S60"/>
    <mergeCell ref="B62:B72"/>
    <mergeCell ref="C62:I62"/>
    <mergeCell ref="J62:N62"/>
    <mergeCell ref="O62:S62"/>
    <mergeCell ref="C63:I63"/>
    <mergeCell ref="J63:N63"/>
    <mergeCell ref="O63:S63"/>
    <mergeCell ref="C64:I64"/>
    <mergeCell ref="J64:N64"/>
    <mergeCell ref="C69:I69"/>
    <mergeCell ref="J69:N69"/>
    <mergeCell ref="O69:S69"/>
    <mergeCell ref="C70:I70"/>
    <mergeCell ref="J70:N70"/>
    <mergeCell ref="O70:S70"/>
    <mergeCell ref="C67:I67"/>
    <mergeCell ref="B73:B78"/>
    <mergeCell ref="C73:S73"/>
    <mergeCell ref="C74:S74"/>
    <mergeCell ref="C75:S75"/>
    <mergeCell ref="C76:S76"/>
    <mergeCell ref="C77:S77"/>
    <mergeCell ref="C78:S78"/>
    <mergeCell ref="J67:N67"/>
    <mergeCell ref="O67:S67"/>
    <mergeCell ref="C68:I68"/>
    <mergeCell ref="J68:N68"/>
    <mergeCell ref="O68:S68"/>
    <mergeCell ref="C71:I71"/>
    <mergeCell ref="J71:N71"/>
    <mergeCell ref="O71:S71"/>
    <mergeCell ref="C72:I72"/>
    <mergeCell ref="J72:N72"/>
    <mergeCell ref="O72:S72"/>
    <mergeCell ref="B87:D87"/>
    <mergeCell ref="E87:S87"/>
    <mergeCell ref="B88:D88"/>
    <mergeCell ref="E88:S88"/>
    <mergeCell ref="C91:E91"/>
    <mergeCell ref="G91:I91"/>
    <mergeCell ref="N91:S91"/>
    <mergeCell ref="B79:S80"/>
    <mergeCell ref="B81:S82"/>
    <mergeCell ref="B84:S84"/>
    <mergeCell ref="B85:D85"/>
    <mergeCell ref="E85:S85"/>
    <mergeCell ref="B86:D86"/>
    <mergeCell ref="E86:S86"/>
    <mergeCell ref="C42:E42"/>
    <mergeCell ref="F42:J43"/>
    <mergeCell ref="K42:O43"/>
    <mergeCell ref="P42:S42"/>
    <mergeCell ref="C43:E43"/>
    <mergeCell ref="P43:S43"/>
    <mergeCell ref="C40:E40"/>
    <mergeCell ref="F40:J41"/>
    <mergeCell ref="K40:O41"/>
    <mergeCell ref="P40:S40"/>
    <mergeCell ref="C41:E41"/>
    <mergeCell ref="P41:S41"/>
    <mergeCell ref="C46:E46"/>
    <mergeCell ref="F46:J47"/>
    <mergeCell ref="K46:O47"/>
    <mergeCell ref="P46:S46"/>
    <mergeCell ref="C47:E47"/>
    <mergeCell ref="P47:S47"/>
    <mergeCell ref="C44:E44"/>
    <mergeCell ref="F44:J45"/>
    <mergeCell ref="K44:O45"/>
    <mergeCell ref="P44:S44"/>
    <mergeCell ref="C45:E45"/>
    <mergeCell ref="P45:S45"/>
    <mergeCell ref="C50:E50"/>
    <mergeCell ref="F50:J51"/>
    <mergeCell ref="K50:O51"/>
    <mergeCell ref="P50:S50"/>
    <mergeCell ref="C51:E51"/>
    <mergeCell ref="P51:S51"/>
    <mergeCell ref="C48:E48"/>
    <mergeCell ref="F48:J49"/>
    <mergeCell ref="K48:O49"/>
    <mergeCell ref="P48:S48"/>
    <mergeCell ref="C49:E49"/>
    <mergeCell ref="P49:S49"/>
    <mergeCell ref="C54:E54"/>
    <mergeCell ref="F54:J55"/>
    <mergeCell ref="K54:O55"/>
    <mergeCell ref="P54:S54"/>
    <mergeCell ref="C55:E55"/>
    <mergeCell ref="P55:S55"/>
    <mergeCell ref="C52:E52"/>
    <mergeCell ref="F52:J53"/>
    <mergeCell ref="K52:O53"/>
    <mergeCell ref="P52:S52"/>
    <mergeCell ref="C53:E53"/>
    <mergeCell ref="P53:S53"/>
  </mergeCells>
  <phoneticPr fontId="2"/>
  <pageMargins left="0.6692913385826772" right="0.6692913385826772" top="0.35433070866141736" bottom="0.35433070866141736" header="0.31496062992125984" footer="0.31496062992125984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43"/>
  <sheetViews>
    <sheetView showZeros="0" view="pageBreakPreview" zoomScale="115" zoomScaleNormal="100" zoomScaleSheetLayoutView="115" workbookViewId="0">
      <selection activeCell="P26" sqref="P26:S26"/>
    </sheetView>
  </sheetViews>
  <sheetFormatPr defaultRowHeight="18.75" x14ac:dyDescent="0.4"/>
  <cols>
    <col min="5" max="6" width="4.5" customWidth="1"/>
    <col min="8" max="8" width="6.875" customWidth="1"/>
    <col min="14" max="14" width="2.625" customWidth="1"/>
    <col min="15" max="15" width="4.5" customWidth="1"/>
    <col min="18" max="18" width="11.5" customWidth="1"/>
  </cols>
  <sheetData>
    <row r="1" spans="1:18" ht="37.5" customHeight="1" x14ac:dyDescent="0.4">
      <c r="D1" s="48" t="str">
        <f ca="1">DATEDIF(D8,TODAY(),"Y")&amp;"歳"</f>
        <v>122歳</v>
      </c>
      <c r="E1" s="424" t="s">
        <v>253</v>
      </c>
      <c r="F1" s="424"/>
      <c r="G1" s="424"/>
      <c r="H1" s="424"/>
      <c r="I1" s="424"/>
      <c r="J1" s="424"/>
      <c r="K1" s="424"/>
      <c r="L1" s="424"/>
      <c r="M1" s="424"/>
    </row>
    <row r="2" spans="1:18" ht="13.5" customHeight="1" x14ac:dyDescent="0.4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 t="s">
        <v>159</v>
      </c>
      <c r="R2" s="99"/>
    </row>
    <row r="3" spans="1:18" ht="18.75" customHeight="1" x14ac:dyDescent="0.4">
      <c r="A3" s="100"/>
      <c r="B3" s="101" t="s">
        <v>160</v>
      </c>
      <c r="C3" s="97"/>
      <c r="D3" s="97"/>
      <c r="E3" s="97"/>
      <c r="F3" s="97"/>
      <c r="G3" s="440" t="str">
        <f>'入力シート１(基本情報)'!C31&amp;IF('入力シート１(基本情報)'!C32="","","、"&amp;'入力シート１(基本情報)'!C32&amp;IF('入力シート１(基本情報)'!C33="","","、"&amp;'入力シート１(基本情報)'!C33&amp;IF('入力シート１(基本情報)'!C34="","","、"&amp;'入力シート１(基本情報)'!C34&amp;IF('入力シート１(基本情報)'!C35="","","、"&amp;'入力シート１(基本情報)'!C35&amp;IF('入力シート１(基本情報)'!C36="","","、"&amp;'入力シート１(基本情報)'!C36)))))&amp;"の診断"</f>
        <v>の診断</v>
      </c>
      <c r="H3" s="440"/>
      <c r="I3" s="440"/>
      <c r="J3" s="440"/>
      <c r="K3" s="440"/>
      <c r="L3" s="440"/>
      <c r="M3" s="440"/>
      <c r="N3" s="440"/>
      <c r="O3" s="440"/>
      <c r="P3" s="441"/>
      <c r="Q3" s="102" t="s">
        <v>161</v>
      </c>
      <c r="R3" s="103"/>
    </row>
    <row r="4" spans="1:18" ht="13.5" customHeight="1" x14ac:dyDescent="0.4">
      <c r="A4" s="100"/>
      <c r="B4" s="97"/>
      <c r="C4" s="97"/>
      <c r="D4" s="104"/>
      <c r="E4" s="104"/>
      <c r="F4" s="104"/>
      <c r="G4" s="440"/>
      <c r="H4" s="440"/>
      <c r="I4" s="440"/>
      <c r="J4" s="440"/>
      <c r="K4" s="440"/>
      <c r="L4" s="440"/>
      <c r="M4" s="440"/>
      <c r="N4" s="440"/>
      <c r="O4" s="440"/>
      <c r="P4" s="441"/>
      <c r="Q4" s="105" t="s">
        <v>162</v>
      </c>
      <c r="R4" s="106"/>
    </row>
    <row r="5" spans="1:18" ht="13.5" customHeight="1" x14ac:dyDescent="0.4">
      <c r="A5" s="97"/>
      <c r="B5" s="97"/>
      <c r="C5" s="97"/>
      <c r="D5" s="107"/>
      <c r="E5" s="107"/>
      <c r="F5" s="107"/>
      <c r="G5" s="440"/>
      <c r="H5" s="440"/>
      <c r="I5" s="440"/>
      <c r="J5" s="440"/>
      <c r="K5" s="440"/>
      <c r="L5" s="440"/>
      <c r="M5" s="440"/>
      <c r="N5" s="440"/>
      <c r="O5" s="440"/>
      <c r="P5" s="441"/>
      <c r="Q5" s="108" t="s">
        <v>163</v>
      </c>
      <c r="R5" s="109"/>
    </row>
    <row r="6" spans="1:18" ht="13.5" customHeight="1" x14ac:dyDescent="0.4">
      <c r="A6" s="97"/>
      <c r="B6" s="97"/>
      <c r="C6" s="97"/>
      <c r="D6" s="110"/>
      <c r="E6" s="110"/>
      <c r="F6" s="110"/>
      <c r="G6" s="111"/>
      <c r="H6" s="111"/>
      <c r="I6" s="111"/>
      <c r="J6" s="111"/>
      <c r="K6" s="111"/>
      <c r="L6" s="111"/>
      <c r="M6" s="97"/>
      <c r="N6" s="97"/>
      <c r="O6" s="97"/>
      <c r="P6" s="97"/>
      <c r="Q6" s="97"/>
      <c r="R6" s="97"/>
    </row>
    <row r="7" spans="1:18" ht="13.5" customHeight="1" x14ac:dyDescent="0.4">
      <c r="A7" s="98"/>
      <c r="B7" s="112" t="s">
        <v>164</v>
      </c>
      <c r="C7" s="99"/>
      <c r="D7" s="113" t="s">
        <v>165</v>
      </c>
      <c r="E7" s="114"/>
      <c r="F7" s="115"/>
      <c r="G7" s="112"/>
      <c r="H7" s="112" t="s">
        <v>166</v>
      </c>
      <c r="I7" s="112"/>
      <c r="J7" s="113" t="s">
        <v>178</v>
      </c>
      <c r="K7" s="114"/>
      <c r="L7" s="115"/>
      <c r="M7" s="113" t="s">
        <v>179</v>
      </c>
      <c r="N7" s="114"/>
      <c r="O7" s="114"/>
      <c r="P7" s="115"/>
      <c r="Q7" s="113" t="s">
        <v>254</v>
      </c>
      <c r="R7" s="115"/>
    </row>
    <row r="8" spans="1:18" ht="18.75" customHeight="1" x14ac:dyDescent="0.4">
      <c r="A8" s="442"/>
      <c r="B8" s="419">
        <f>'入力シート１(基本情報)'!C15</f>
        <v>0</v>
      </c>
      <c r="C8" s="420"/>
      <c r="D8" s="425">
        <f>'入力シート１(基本情報)'!C18</f>
        <v>0</v>
      </c>
      <c r="E8" s="426"/>
      <c r="F8" s="427"/>
      <c r="G8" s="428">
        <f>'入力シート１(基本情報)'!C17</f>
        <v>0</v>
      </c>
      <c r="H8" s="429"/>
      <c r="I8" s="430"/>
      <c r="J8" s="434">
        <f>'入力シート１(基本情報)'!C21</f>
        <v>0</v>
      </c>
      <c r="K8" s="435"/>
      <c r="L8" s="436"/>
      <c r="M8" s="428" t="str">
        <f>'入力シート１(基本情報)'!C37&amp;IF('入力シート１(基本情報)'!C40="","",CHAR(10)&amp;'入力シート１(基本情報)'!C40)</f>
        <v/>
      </c>
      <c r="N8" s="429"/>
      <c r="O8" s="429"/>
      <c r="P8" s="430"/>
      <c r="Q8" s="384">
        <f>'入力シート１(基本情報)'!C30</f>
        <v>0</v>
      </c>
      <c r="R8" s="385"/>
    </row>
    <row r="9" spans="1:18" ht="16.5" customHeight="1" x14ac:dyDescent="0.4">
      <c r="A9" s="443"/>
      <c r="B9" s="418">
        <f>'入力シート１(基本情報)'!C16</f>
        <v>0</v>
      </c>
      <c r="C9" s="387"/>
      <c r="D9" s="388" t="s">
        <v>177</v>
      </c>
      <c r="E9" s="389"/>
      <c r="F9" s="390"/>
      <c r="G9" s="431"/>
      <c r="H9" s="432"/>
      <c r="I9" s="433"/>
      <c r="J9" s="437"/>
      <c r="K9" s="438"/>
      <c r="L9" s="439"/>
      <c r="M9" s="431"/>
      <c r="N9" s="432"/>
      <c r="O9" s="432"/>
      <c r="P9" s="433"/>
      <c r="Q9" s="386"/>
      <c r="R9" s="387"/>
    </row>
    <row r="10" spans="1:18" ht="13.5" customHeight="1" x14ac:dyDescent="0.4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ht="13.5" customHeight="1" x14ac:dyDescent="0.4">
      <c r="A11" s="113" t="s">
        <v>167</v>
      </c>
      <c r="B11" s="114"/>
      <c r="C11" s="114"/>
      <c r="D11" s="115"/>
      <c r="E11" s="97"/>
      <c r="F11" s="421" t="s">
        <v>168</v>
      </c>
      <c r="G11" s="422"/>
      <c r="H11" s="422"/>
      <c r="I11" s="422"/>
      <c r="J11" s="422"/>
      <c r="K11" s="422"/>
      <c r="L11" s="422"/>
      <c r="M11" s="423"/>
      <c r="N11" s="119"/>
      <c r="O11" s="421" t="s">
        <v>169</v>
      </c>
      <c r="P11" s="422"/>
      <c r="Q11" s="422"/>
      <c r="R11" s="423"/>
    </row>
    <row r="12" spans="1:18" ht="13.5" customHeight="1" x14ac:dyDescent="0.4">
      <c r="A12" s="187"/>
      <c r="B12" s="391">
        <f>'入力シート１(基本情報)'!C22</f>
        <v>0</v>
      </c>
      <c r="C12" s="392"/>
      <c r="D12" s="393"/>
      <c r="E12" s="119"/>
      <c r="F12" s="120" t="str">
        <f>経歴計算!D3</f>
        <v>自　明治33年1月0日</v>
      </c>
      <c r="G12" s="121"/>
      <c r="H12" s="122"/>
      <c r="I12" s="415">
        <f>'入力シート２(経歴書)'!D6</f>
        <v>0</v>
      </c>
      <c r="J12" s="416"/>
      <c r="K12" s="416"/>
      <c r="L12" s="416"/>
      <c r="M12" s="417"/>
      <c r="N12" s="119"/>
      <c r="O12" s="102" t="str">
        <f>IF('入力シート１(基本情報)'!A50="","","【業績目録】")</f>
        <v/>
      </c>
      <c r="P12" s="123"/>
      <c r="Q12" s="123"/>
      <c r="R12" s="103"/>
    </row>
    <row r="13" spans="1:18" ht="13.5" customHeight="1" x14ac:dyDescent="0.4">
      <c r="A13" s="188" t="s">
        <v>237</v>
      </c>
      <c r="B13" s="394"/>
      <c r="C13" s="395"/>
      <c r="D13" s="396"/>
      <c r="E13" s="119"/>
      <c r="F13" s="124" t="str">
        <f>経歴計算!D4</f>
        <v>至　明治33年1月0日</v>
      </c>
      <c r="G13" s="125"/>
      <c r="H13" s="126"/>
      <c r="I13" s="412" t="str">
        <f>IF('入力シート２(経歴書)'!B6="","",'入力シート２(経歴書)'!E6&amp;"　"&amp;'入力シート２(経歴書)'!F6)</f>
        <v/>
      </c>
      <c r="J13" s="413"/>
      <c r="K13" s="414"/>
      <c r="L13" s="127"/>
      <c r="M13" s="200" t="str">
        <f>経歴計算!F3</f>
        <v>0年0か月</v>
      </c>
      <c r="N13" s="119"/>
      <c r="O13" s="453" t="str">
        <f>"・"&amp;'入力シート１(基本情報)'!A63&amp;CHAR(10)&amp;"・"&amp;'入力シート１(基本情報)'!A64&amp;CHAR(10)&amp;"・"&amp;'入力シート１(基本情報)'!A65&amp;CHAR(10)&amp;"・"&amp;'入力シート１(基本情報)'!A66&amp;CHAR(10)&amp;"・"&amp;'入力シート１(基本情報)'!A67&amp;CHAR(10)&amp;"・"&amp;'入力シート１(基本情報)'!A68</f>
        <v>・
・
・
・
・
・</v>
      </c>
      <c r="P13" s="454"/>
      <c r="Q13" s="454"/>
      <c r="R13" s="455"/>
    </row>
    <row r="14" spans="1:18" ht="13.5" customHeight="1" x14ac:dyDescent="0.4">
      <c r="A14" s="188" t="s">
        <v>238</v>
      </c>
      <c r="B14" s="394"/>
      <c r="C14" s="395"/>
      <c r="D14" s="396"/>
      <c r="E14" s="119"/>
      <c r="F14" s="120" t="str">
        <f>経歴計算!D5</f>
        <v>自　明治33年1月0日</v>
      </c>
      <c r="G14" s="121"/>
      <c r="H14" s="122"/>
      <c r="I14" s="415">
        <f>'入力シート２(経歴書)'!D7</f>
        <v>0</v>
      </c>
      <c r="J14" s="416"/>
      <c r="K14" s="416"/>
      <c r="L14" s="416"/>
      <c r="M14" s="417"/>
      <c r="N14" s="119"/>
      <c r="O14" s="453"/>
      <c r="P14" s="454"/>
      <c r="Q14" s="454"/>
      <c r="R14" s="455"/>
    </row>
    <row r="15" spans="1:18" ht="13.5" customHeight="1" x14ac:dyDescent="0.4">
      <c r="A15" s="189"/>
      <c r="B15" s="397"/>
      <c r="C15" s="398"/>
      <c r="D15" s="399"/>
      <c r="E15" s="119"/>
      <c r="F15" s="124" t="str">
        <f>経歴計算!D6</f>
        <v>至　明治33年1月0日</v>
      </c>
      <c r="G15" s="125"/>
      <c r="H15" s="126"/>
      <c r="I15" s="412" t="str">
        <f>IF('入力シート２(経歴書)'!B7="","",'入力シート２(経歴書)'!E7&amp;"　"&amp;'入力シート２(経歴書)'!F7)</f>
        <v/>
      </c>
      <c r="J15" s="413"/>
      <c r="K15" s="414"/>
      <c r="L15" s="127"/>
      <c r="M15" s="200" t="str">
        <f>経歴計算!F5</f>
        <v>0年0か月</v>
      </c>
      <c r="N15" s="119"/>
      <c r="O15" s="453"/>
      <c r="P15" s="454"/>
      <c r="Q15" s="454"/>
      <c r="R15" s="455"/>
    </row>
    <row r="16" spans="1:18" ht="13.5" customHeight="1" x14ac:dyDescent="0.4">
      <c r="A16" s="187" t="s">
        <v>239</v>
      </c>
      <c r="B16" s="400">
        <f>'入力シート１(基本情報)'!C19</f>
        <v>0</v>
      </c>
      <c r="C16" s="401"/>
      <c r="D16" s="402"/>
      <c r="E16" s="119"/>
      <c r="F16" s="120" t="str">
        <f>経歴計算!D7</f>
        <v>自　明治33年1月0日</v>
      </c>
      <c r="G16" s="121"/>
      <c r="H16" s="122"/>
      <c r="I16" s="415">
        <f>'入力シート２(経歴書)'!D8</f>
        <v>0</v>
      </c>
      <c r="J16" s="416"/>
      <c r="K16" s="416"/>
      <c r="L16" s="416"/>
      <c r="M16" s="417"/>
      <c r="N16" s="119"/>
      <c r="O16" s="453"/>
      <c r="P16" s="454"/>
      <c r="Q16" s="454"/>
      <c r="R16" s="455"/>
    </row>
    <row r="17" spans="1:18" ht="13.5" customHeight="1" x14ac:dyDescent="0.4">
      <c r="A17" s="189" t="s">
        <v>240</v>
      </c>
      <c r="B17" s="403"/>
      <c r="C17" s="404"/>
      <c r="D17" s="405"/>
      <c r="E17" s="119"/>
      <c r="F17" s="124" t="str">
        <f>経歴計算!D8</f>
        <v>至　明治33年1月0日</v>
      </c>
      <c r="G17" s="125"/>
      <c r="H17" s="126"/>
      <c r="I17" s="412" t="str">
        <f>IF('入力シート２(経歴書)'!B8="","",'入力シート２(経歴書)'!E8&amp;"　"&amp;'入力シート２(経歴書)'!F8)</f>
        <v/>
      </c>
      <c r="J17" s="413"/>
      <c r="K17" s="414"/>
      <c r="L17" s="127"/>
      <c r="M17" s="200" t="str">
        <f>経歴計算!F7</f>
        <v>0年0か月</v>
      </c>
      <c r="N17" s="119"/>
      <c r="O17" s="453"/>
      <c r="P17" s="454"/>
      <c r="Q17" s="454"/>
      <c r="R17" s="455"/>
    </row>
    <row r="18" spans="1:18" ht="13.5" customHeight="1" x14ac:dyDescent="0.4">
      <c r="A18" s="187" t="s">
        <v>241</v>
      </c>
      <c r="B18" s="406">
        <f>'入力シート１(基本情報)'!C20</f>
        <v>0</v>
      </c>
      <c r="C18" s="407"/>
      <c r="D18" s="408"/>
      <c r="E18" s="119"/>
      <c r="F18" s="120" t="str">
        <f>経歴計算!D9</f>
        <v>自　明治33年1月0日</v>
      </c>
      <c r="G18" s="121"/>
      <c r="H18" s="122"/>
      <c r="I18" s="415">
        <f>'入力シート２(経歴書)'!D9</f>
        <v>0</v>
      </c>
      <c r="J18" s="416"/>
      <c r="K18" s="416"/>
      <c r="L18" s="416"/>
      <c r="M18" s="417"/>
      <c r="N18" s="119"/>
      <c r="O18" s="453"/>
      <c r="P18" s="454"/>
      <c r="Q18" s="454"/>
      <c r="R18" s="455"/>
    </row>
    <row r="19" spans="1:18" ht="13.5" customHeight="1" x14ac:dyDescent="0.4">
      <c r="A19" s="189" t="s">
        <v>242</v>
      </c>
      <c r="B19" s="409"/>
      <c r="C19" s="410"/>
      <c r="D19" s="411"/>
      <c r="E19" s="119"/>
      <c r="F19" s="124" t="str">
        <f>経歴計算!D10</f>
        <v>至　明治33年1月0日</v>
      </c>
      <c r="G19" s="125"/>
      <c r="H19" s="126"/>
      <c r="I19" s="412" t="str">
        <f>IF('入力シート２(経歴書)'!B9="","",'入力シート２(経歴書)'!E9&amp;"　"&amp;'入力シート２(経歴書)'!F9)</f>
        <v/>
      </c>
      <c r="J19" s="413"/>
      <c r="K19" s="414"/>
      <c r="L19" s="127"/>
      <c r="M19" s="200" t="str">
        <f>経歴計算!F9</f>
        <v>0年0か月</v>
      </c>
      <c r="N19" s="119"/>
      <c r="O19" s="453"/>
      <c r="P19" s="454"/>
      <c r="Q19" s="454"/>
      <c r="R19" s="455"/>
    </row>
    <row r="20" spans="1:18" ht="15.75" customHeight="1" x14ac:dyDescent="0.4">
      <c r="A20" s="188" t="s">
        <v>22</v>
      </c>
      <c r="B20" s="444">
        <f>'入力シート１(基本情報)'!C24</f>
        <v>0</v>
      </c>
      <c r="C20" s="445"/>
      <c r="D20" s="446"/>
      <c r="E20" s="119"/>
      <c r="F20" s="120" t="str">
        <f>経歴計算!D11</f>
        <v>自　明治33年1月0日</v>
      </c>
      <c r="G20" s="121"/>
      <c r="H20" s="122"/>
      <c r="I20" s="415">
        <f>'入力シート２(経歴書)'!D10</f>
        <v>0</v>
      </c>
      <c r="J20" s="416"/>
      <c r="K20" s="416"/>
      <c r="L20" s="416"/>
      <c r="M20" s="417"/>
      <c r="N20" s="119"/>
      <c r="O20" s="453"/>
      <c r="P20" s="454"/>
      <c r="Q20" s="454"/>
      <c r="R20" s="455"/>
    </row>
    <row r="21" spans="1:18" ht="13.5" customHeight="1" x14ac:dyDescent="0.4">
      <c r="A21" s="187"/>
      <c r="B21" s="375">
        <f>'入力シート１(基本情報)'!C26</f>
        <v>0</v>
      </c>
      <c r="C21" s="376"/>
      <c r="D21" s="377"/>
      <c r="E21" s="119"/>
      <c r="F21" s="124" t="str">
        <f>経歴計算!D12</f>
        <v>至　明治33年1月0日</v>
      </c>
      <c r="G21" s="125"/>
      <c r="H21" s="126"/>
      <c r="I21" s="412" t="str">
        <f>IF('入力シート２(経歴書)'!B10="","",'入力シート２(経歴書)'!E10&amp;"　"&amp;'入力シート２(経歴書)'!F10)</f>
        <v/>
      </c>
      <c r="J21" s="413"/>
      <c r="K21" s="414"/>
      <c r="L21" s="127"/>
      <c r="M21" s="200" t="str">
        <f>経歴計算!F11</f>
        <v>0年0か月</v>
      </c>
      <c r="N21" s="119"/>
      <c r="O21" s="453"/>
      <c r="P21" s="454"/>
      <c r="Q21" s="454"/>
      <c r="R21" s="455"/>
    </row>
    <row r="22" spans="1:18" ht="13.5" customHeight="1" x14ac:dyDescent="0.4">
      <c r="A22" s="188"/>
      <c r="B22" s="378"/>
      <c r="C22" s="379"/>
      <c r="D22" s="380"/>
      <c r="E22" s="119"/>
      <c r="F22" s="120" t="str">
        <f>経歴計算!D13</f>
        <v>自　明治33年1月0日</v>
      </c>
      <c r="G22" s="121"/>
      <c r="H22" s="122"/>
      <c r="I22" s="415">
        <f>'入力シート２(経歴書)'!D11</f>
        <v>0</v>
      </c>
      <c r="J22" s="416"/>
      <c r="K22" s="416"/>
      <c r="L22" s="416"/>
      <c r="M22" s="417"/>
      <c r="N22" s="119"/>
      <c r="O22" s="453"/>
      <c r="P22" s="454"/>
      <c r="Q22" s="454"/>
      <c r="R22" s="455"/>
    </row>
    <row r="23" spans="1:18" ht="13.5" customHeight="1" x14ac:dyDescent="0.4">
      <c r="A23" s="188" t="s">
        <v>22</v>
      </c>
      <c r="B23" s="378"/>
      <c r="C23" s="379"/>
      <c r="D23" s="380"/>
      <c r="E23" s="119"/>
      <c r="F23" s="124" t="str">
        <f>経歴計算!D14</f>
        <v>至　明治33年1月0日</v>
      </c>
      <c r="G23" s="125"/>
      <c r="H23" s="126"/>
      <c r="I23" s="412" t="str">
        <f>IF('入力シート２(経歴書)'!B11="","",'入力シート２(経歴書)'!E11&amp;"　"&amp;'入力シート２(経歴書)'!F11)</f>
        <v/>
      </c>
      <c r="J23" s="413"/>
      <c r="K23" s="414"/>
      <c r="L23" s="127"/>
      <c r="M23" s="200" t="str">
        <f>経歴計算!F13</f>
        <v>0年0か月</v>
      </c>
      <c r="N23" s="119"/>
      <c r="O23" s="453"/>
      <c r="P23" s="454"/>
      <c r="Q23" s="454"/>
      <c r="R23" s="455"/>
    </row>
    <row r="24" spans="1:18" ht="13.5" customHeight="1" x14ac:dyDescent="0.4">
      <c r="A24" s="188" t="s">
        <v>243</v>
      </c>
      <c r="B24" s="378"/>
      <c r="C24" s="379"/>
      <c r="D24" s="380"/>
      <c r="E24" s="119"/>
      <c r="F24" s="120" t="str">
        <f>経歴計算!D15</f>
        <v>自　明治33年1月0日</v>
      </c>
      <c r="G24" s="121"/>
      <c r="H24" s="122"/>
      <c r="I24" s="415">
        <f>'入力シート２(経歴書)'!D12</f>
        <v>0</v>
      </c>
      <c r="J24" s="416"/>
      <c r="K24" s="416"/>
      <c r="L24" s="416"/>
      <c r="M24" s="417"/>
      <c r="N24" s="119"/>
      <c r="O24" s="453"/>
      <c r="P24" s="454"/>
      <c r="Q24" s="454"/>
      <c r="R24" s="455"/>
    </row>
    <row r="25" spans="1:18" ht="13.5" customHeight="1" x14ac:dyDescent="0.4">
      <c r="A25" s="188"/>
      <c r="B25" s="378"/>
      <c r="C25" s="379"/>
      <c r="D25" s="380"/>
      <c r="E25" s="119"/>
      <c r="F25" s="124" t="str">
        <f>経歴計算!D16</f>
        <v>至　明治33年1月0日</v>
      </c>
      <c r="G25" s="125"/>
      <c r="H25" s="126"/>
      <c r="I25" s="412" t="str">
        <f>IF('入力シート２(経歴書)'!B12="","",'入力シート２(経歴書)'!E12&amp;"　"&amp;'入力シート２(経歴書)'!F12)</f>
        <v/>
      </c>
      <c r="J25" s="413"/>
      <c r="K25" s="414"/>
      <c r="L25" s="127"/>
      <c r="M25" s="200" t="str">
        <f>経歴計算!F15</f>
        <v>0年0か月</v>
      </c>
      <c r="N25" s="119"/>
      <c r="O25" s="453"/>
      <c r="P25" s="454"/>
      <c r="Q25" s="454"/>
      <c r="R25" s="455"/>
    </row>
    <row r="26" spans="1:18" ht="13.5" customHeight="1" x14ac:dyDescent="0.4">
      <c r="A26" s="188"/>
      <c r="B26" s="378"/>
      <c r="C26" s="379"/>
      <c r="D26" s="380"/>
      <c r="E26" s="119"/>
      <c r="F26" s="120" t="str">
        <f>経歴計算!D17</f>
        <v>自　明治33年1月0日</v>
      </c>
      <c r="G26" s="121"/>
      <c r="H26" s="122"/>
      <c r="I26" s="415">
        <f>'入力シート２(経歴書)'!D13</f>
        <v>0</v>
      </c>
      <c r="J26" s="416"/>
      <c r="K26" s="416"/>
      <c r="L26" s="416"/>
      <c r="M26" s="417"/>
      <c r="N26" s="119"/>
      <c r="O26" s="453"/>
      <c r="P26" s="454"/>
      <c r="Q26" s="454"/>
      <c r="R26" s="455"/>
    </row>
    <row r="27" spans="1:18" ht="13.5" customHeight="1" x14ac:dyDescent="0.4">
      <c r="A27" s="189"/>
      <c r="B27" s="381"/>
      <c r="C27" s="382"/>
      <c r="D27" s="383"/>
      <c r="E27" s="119"/>
      <c r="F27" s="124" t="str">
        <f>経歴計算!D18</f>
        <v>至　明治33年1月0日</v>
      </c>
      <c r="G27" s="125"/>
      <c r="H27" s="126"/>
      <c r="I27" s="412" t="str">
        <f>IF('入力シート２(経歴書)'!B13="","",'入力シート２(経歴書)'!E13&amp;"　"&amp;'入力シート２(経歴書)'!F13)</f>
        <v/>
      </c>
      <c r="J27" s="413"/>
      <c r="K27" s="414"/>
      <c r="L27" s="127"/>
      <c r="M27" s="200" t="str">
        <f>経歴計算!F17</f>
        <v>0年0か月</v>
      </c>
      <c r="N27" s="119"/>
      <c r="O27" s="105"/>
      <c r="P27" s="119"/>
      <c r="Q27" s="119"/>
      <c r="R27" s="106"/>
    </row>
    <row r="28" spans="1:18" ht="13.5" customHeight="1" x14ac:dyDescent="0.4">
      <c r="A28" s="188"/>
      <c r="B28" s="447" t="str">
        <f>IF('入力シート１(基本情報)'!A50="","",'入力シート１(基本情報)'!A50&amp;"("&amp;'入力シート１(基本情報)'!D50&amp;" "&amp;'入力シート１(基本情報)'!E50&amp;")")&amp;CHAR(10)&amp;IF('入力シート１(基本情報)'!A51="","",'入力シート１(基本情報)'!A51&amp;"("&amp;'入力シート１(基本情報)'!D51&amp;" "&amp;'入力シート１(基本情報)'!E51&amp;")")&amp;CHAR(10)&amp;IF('入力シート１(基本情報)'!A52="","",'入力シート１(基本情報)'!A52&amp;"("&amp;'入力シート１(基本情報)'!D52&amp;" "&amp;'入力シート１(基本情報)'!E52&amp;")")&amp;CHAR(10)&amp;IF('入力シート１(基本情報)'!A54="","",'入力シート１(基本情報)'!A54&amp;"("&amp;'入力シート１(基本情報)'!D54&amp;" "&amp;'入力シート１(基本情報)'!E54&amp;")")&amp;CHAR(10)&amp;IF('入力シート１(基本情報)'!A55="","",'入力シート１(基本情報)'!A55&amp;"("&amp;'入力シート１(基本情報)'!D55&amp;" "&amp;'入力シート１(基本情報)'!E55&amp;")")&amp;CHAR(10)&amp;IF('入力シート１(基本情報)'!A56="","",'入力シート１(基本情報)'!A56&amp;"("&amp;'入力シート１(基本情報)'!D56&amp;" "&amp;'入力シート１(基本情報)'!E56&amp;")")&amp;CHAR(10)&amp;IF('入力シート１(基本情報)'!A57="","",'入力シート１(基本情報)'!A57&amp;"("&amp;'入力シート１(基本情報)'!D57&amp;" "&amp;'入力シート１(基本情報)'!E57&amp;")")&amp;CHAR(10)&amp;IF('入力シート１(基本情報)'!A58="","",'入力シート１(基本情報)'!A58&amp;"("&amp;'入力シート１(基本情報)'!D58&amp;" "&amp;'入力シート１(基本情報)'!E58&amp;")")&amp;CHAR(10)&amp;IF('入力シート１(基本情報)'!A59="","",'入力シート１(基本情報)'!A59&amp;"("&amp;'入力シート１(基本情報)'!D59&amp;" "&amp;'入力シート１(基本情報)'!E59&amp;")")&amp;CHAR(10)</f>
        <v xml:space="preserve">
</v>
      </c>
      <c r="C28" s="448"/>
      <c r="D28" s="449"/>
      <c r="E28" s="119"/>
      <c r="F28" s="120" t="str">
        <f>経歴計算!D19</f>
        <v>自　明治33年1月0日</v>
      </c>
      <c r="G28" s="121"/>
      <c r="H28" s="122"/>
      <c r="I28" s="415">
        <f>'入力シート２(経歴書)'!D14</f>
        <v>0</v>
      </c>
      <c r="J28" s="416"/>
      <c r="K28" s="416"/>
      <c r="L28" s="416"/>
      <c r="M28" s="417"/>
      <c r="N28" s="119"/>
      <c r="O28" s="105"/>
      <c r="P28" s="119"/>
      <c r="Q28" s="119"/>
      <c r="R28" s="106"/>
    </row>
    <row r="29" spans="1:18" ht="13.5" customHeight="1" x14ac:dyDescent="0.4">
      <c r="A29" s="188"/>
      <c r="B29" s="447"/>
      <c r="C29" s="448"/>
      <c r="D29" s="449"/>
      <c r="E29" s="119"/>
      <c r="F29" s="124" t="str">
        <f>経歴計算!D20</f>
        <v>至　明治33年1月0日</v>
      </c>
      <c r="G29" s="125"/>
      <c r="H29" s="126"/>
      <c r="I29" s="412" t="str">
        <f>IF('入力シート２(経歴書)'!B14="","",'入力シート２(経歴書)'!E14&amp;"　"&amp;'入力シート２(経歴書)'!F14)</f>
        <v/>
      </c>
      <c r="J29" s="413"/>
      <c r="K29" s="414"/>
      <c r="L29" s="127"/>
      <c r="M29" s="200" t="str">
        <f>経歴計算!F19</f>
        <v>0年0か月</v>
      </c>
      <c r="N29" s="119"/>
      <c r="O29" s="105"/>
      <c r="P29" s="119"/>
      <c r="Q29" s="119"/>
      <c r="R29" s="106"/>
    </row>
    <row r="30" spans="1:18" ht="13.5" customHeight="1" x14ac:dyDescent="0.4">
      <c r="A30" s="188"/>
      <c r="B30" s="447"/>
      <c r="C30" s="448"/>
      <c r="D30" s="449"/>
      <c r="E30" s="119"/>
      <c r="F30" s="120" t="str">
        <f>経歴計算!D21</f>
        <v>自　明治33年1月0日</v>
      </c>
      <c r="G30" s="121"/>
      <c r="H30" s="122"/>
      <c r="I30" s="415">
        <f>'入力シート２(経歴書)'!D15</f>
        <v>0</v>
      </c>
      <c r="J30" s="416"/>
      <c r="K30" s="416"/>
      <c r="L30" s="416"/>
      <c r="M30" s="417"/>
      <c r="N30" s="119"/>
      <c r="O30" s="105"/>
      <c r="P30" s="119"/>
      <c r="Q30" s="119"/>
      <c r="R30" s="106"/>
    </row>
    <row r="31" spans="1:18" ht="13.5" customHeight="1" x14ac:dyDescent="0.4">
      <c r="A31" s="188" t="s">
        <v>244</v>
      </c>
      <c r="B31" s="447"/>
      <c r="C31" s="448"/>
      <c r="D31" s="449"/>
      <c r="E31" s="119"/>
      <c r="F31" s="124" t="str">
        <f>経歴計算!D22</f>
        <v>至　明治33年1月0日</v>
      </c>
      <c r="G31" s="125"/>
      <c r="H31" s="126"/>
      <c r="I31" s="412" t="str">
        <f>IF('入力シート２(経歴書)'!B15="","",'入力シート２(経歴書)'!E15&amp;"　"&amp;'入力シート２(経歴書)'!F15)</f>
        <v/>
      </c>
      <c r="J31" s="413"/>
      <c r="K31" s="414"/>
      <c r="L31" s="127"/>
      <c r="M31" s="200" t="str">
        <f>経歴計算!F21</f>
        <v>0年0か月</v>
      </c>
      <c r="N31" s="119"/>
      <c r="O31" s="105"/>
      <c r="P31" s="119"/>
      <c r="Q31" s="119"/>
      <c r="R31" s="106"/>
    </row>
    <row r="32" spans="1:18" ht="13.5" customHeight="1" x14ac:dyDescent="0.4">
      <c r="A32" s="188" t="s">
        <v>245</v>
      </c>
      <c r="B32" s="447"/>
      <c r="C32" s="448"/>
      <c r="D32" s="449"/>
      <c r="E32" s="119"/>
      <c r="F32" s="120" t="str">
        <f>経歴計算!D23</f>
        <v>自　明治33年1月0日</v>
      </c>
      <c r="G32" s="121"/>
      <c r="H32" s="122"/>
      <c r="I32" s="415">
        <f>'入力シート２(経歴書)'!D16</f>
        <v>0</v>
      </c>
      <c r="J32" s="416"/>
      <c r="K32" s="416"/>
      <c r="L32" s="416"/>
      <c r="M32" s="417"/>
      <c r="N32" s="119"/>
      <c r="O32" s="105"/>
      <c r="P32" s="119"/>
      <c r="Q32" s="119"/>
      <c r="R32" s="106"/>
    </row>
    <row r="33" spans="1:18" ht="13.5" customHeight="1" x14ac:dyDescent="0.4">
      <c r="A33" s="188" t="s">
        <v>246</v>
      </c>
      <c r="B33" s="447"/>
      <c r="C33" s="448"/>
      <c r="D33" s="449"/>
      <c r="E33" s="119"/>
      <c r="F33" s="124" t="str">
        <f>経歴計算!D24</f>
        <v>至　明治33年1月0日</v>
      </c>
      <c r="G33" s="125"/>
      <c r="H33" s="126"/>
      <c r="I33" s="412" t="str">
        <f>IF('入力シート２(経歴書)'!B16="","",'入力シート２(経歴書)'!E16&amp;"　"&amp;'入力シート２(経歴書)'!F16)</f>
        <v/>
      </c>
      <c r="J33" s="413"/>
      <c r="K33" s="414"/>
      <c r="L33" s="127"/>
      <c r="M33" s="200" t="str">
        <f>経歴計算!F23</f>
        <v>0年0か月</v>
      </c>
      <c r="N33" s="119"/>
      <c r="O33" s="105"/>
      <c r="P33" s="119"/>
      <c r="Q33" s="119"/>
      <c r="R33" s="106"/>
    </row>
    <row r="34" spans="1:18" ht="13.5" customHeight="1" x14ac:dyDescent="0.4">
      <c r="A34" s="188"/>
      <c r="B34" s="447"/>
      <c r="C34" s="448"/>
      <c r="D34" s="449"/>
      <c r="E34" s="119"/>
      <c r="F34" s="120" t="str">
        <f>経歴計算!D25</f>
        <v>自　明治33年1月0日</v>
      </c>
      <c r="G34" s="121"/>
      <c r="H34" s="122"/>
      <c r="I34" s="415">
        <f>'入力シート２(経歴書)'!D17</f>
        <v>0</v>
      </c>
      <c r="J34" s="416"/>
      <c r="K34" s="416"/>
      <c r="L34" s="416"/>
      <c r="M34" s="417"/>
      <c r="N34" s="119"/>
      <c r="O34" s="105"/>
      <c r="P34" s="119"/>
      <c r="Q34" s="119"/>
      <c r="R34" s="106"/>
    </row>
    <row r="35" spans="1:18" ht="13.5" customHeight="1" x14ac:dyDescent="0.4">
      <c r="A35" s="188"/>
      <c r="B35" s="447"/>
      <c r="C35" s="448"/>
      <c r="D35" s="449"/>
      <c r="E35" s="119"/>
      <c r="F35" s="124" t="str">
        <f>経歴計算!D26</f>
        <v>至　明治33年1月0日</v>
      </c>
      <c r="G35" s="125"/>
      <c r="H35" s="126"/>
      <c r="I35" s="412" t="str">
        <f>IF('入力シート２(経歴書)'!B17="","",'入力シート２(経歴書)'!E17&amp;"　"&amp;'入力シート２(経歴書)'!F17)</f>
        <v/>
      </c>
      <c r="J35" s="413"/>
      <c r="K35" s="414"/>
      <c r="L35" s="127"/>
      <c r="M35" s="200" t="str">
        <f>経歴計算!F25</f>
        <v>0年0か月</v>
      </c>
      <c r="N35" s="119"/>
      <c r="O35" s="105"/>
      <c r="P35" s="119"/>
      <c r="Q35" s="119"/>
      <c r="R35" s="106"/>
    </row>
    <row r="36" spans="1:18" ht="13.5" customHeight="1" x14ac:dyDescent="0.4">
      <c r="A36" s="188"/>
      <c r="B36" s="447"/>
      <c r="C36" s="448"/>
      <c r="D36" s="449"/>
      <c r="E36" s="119"/>
      <c r="F36" s="120" t="str">
        <f>経歴計算!D27</f>
        <v>自　明治33年1月0日</v>
      </c>
      <c r="G36" s="121"/>
      <c r="H36" s="122"/>
      <c r="I36" s="415">
        <f>'入力シート２(経歴書)'!D18</f>
        <v>0</v>
      </c>
      <c r="J36" s="416"/>
      <c r="K36" s="416"/>
      <c r="L36" s="416"/>
      <c r="M36" s="417"/>
      <c r="N36" s="119"/>
      <c r="O36" s="105"/>
      <c r="P36" s="119"/>
      <c r="Q36" s="119"/>
      <c r="R36" s="106"/>
    </row>
    <row r="37" spans="1:18" ht="13.5" customHeight="1" x14ac:dyDescent="0.4">
      <c r="A37" s="189"/>
      <c r="B37" s="450"/>
      <c r="C37" s="451"/>
      <c r="D37" s="452"/>
      <c r="E37" s="119"/>
      <c r="F37" s="124" t="str">
        <f>経歴計算!D28</f>
        <v>至　明治33年1月0日</v>
      </c>
      <c r="G37" s="125"/>
      <c r="H37" s="126"/>
      <c r="I37" s="412" t="str">
        <f>IF('入力シート２(経歴書)'!B18="","",'入力シート２(経歴書)'!E18&amp;"　"&amp;'入力シート２(経歴書)'!F18)</f>
        <v/>
      </c>
      <c r="J37" s="413"/>
      <c r="K37" s="414"/>
      <c r="L37" s="127"/>
      <c r="M37" s="200" t="str">
        <f>経歴計算!F27</f>
        <v>0年0か月</v>
      </c>
      <c r="N37" s="119"/>
      <c r="O37" s="105"/>
      <c r="P37" s="119"/>
      <c r="Q37" s="119"/>
      <c r="R37" s="106"/>
    </row>
    <row r="38" spans="1:18" ht="13.5" customHeight="1" x14ac:dyDescent="0.4">
      <c r="A38" s="188"/>
      <c r="B38" s="119"/>
      <c r="C38" s="119"/>
      <c r="D38" s="106"/>
      <c r="E38" s="119"/>
      <c r="F38" s="120" t="str">
        <f>経歴計算!D29</f>
        <v>自　明治33年1月0日</v>
      </c>
      <c r="G38" s="121"/>
      <c r="H38" s="122"/>
      <c r="I38" s="415">
        <f>'入力シート２(経歴書)'!D19</f>
        <v>0</v>
      </c>
      <c r="J38" s="416"/>
      <c r="K38" s="416"/>
      <c r="L38" s="416"/>
      <c r="M38" s="417"/>
      <c r="N38" s="128"/>
      <c r="O38" s="128"/>
      <c r="P38" s="129"/>
      <c r="Q38" s="129"/>
      <c r="R38" s="106"/>
    </row>
    <row r="39" spans="1:18" ht="13.5" customHeight="1" x14ac:dyDescent="0.4">
      <c r="A39" s="188" t="s">
        <v>247</v>
      </c>
      <c r="B39" s="119"/>
      <c r="C39" s="119"/>
      <c r="D39" s="106"/>
      <c r="E39" s="119"/>
      <c r="F39" s="124" t="str">
        <f>経歴計算!D30</f>
        <v>至　明治33年1月0日</v>
      </c>
      <c r="G39" s="125"/>
      <c r="H39" s="126"/>
      <c r="I39" s="412" t="str">
        <f>IF('入力シート２(経歴書)'!B19="","",'入力シート２(経歴書)'!E19&amp;"　"&amp;'入力シート２(経歴書)'!F19)</f>
        <v/>
      </c>
      <c r="J39" s="413"/>
      <c r="K39" s="414"/>
      <c r="L39" s="127"/>
      <c r="M39" s="200" t="str">
        <f>経歴計算!F29</f>
        <v>0年0か月</v>
      </c>
      <c r="N39" s="128"/>
      <c r="O39" s="128"/>
      <c r="P39" s="129"/>
      <c r="Q39" s="129"/>
      <c r="R39" s="106"/>
    </row>
    <row r="40" spans="1:18" ht="13.5" customHeight="1" x14ac:dyDescent="0.4">
      <c r="A40" s="188" t="s">
        <v>248</v>
      </c>
      <c r="B40" s="119"/>
      <c r="C40" s="119"/>
      <c r="D40" s="106"/>
      <c r="E40" s="119"/>
      <c r="F40" s="120" t="str">
        <f>経歴計算!D31</f>
        <v>自　明治33年1月0日</v>
      </c>
      <c r="G40" s="121"/>
      <c r="H40" s="122"/>
      <c r="I40" s="415">
        <f>'入力シート２(経歴書)'!D20</f>
        <v>0</v>
      </c>
      <c r="J40" s="416"/>
      <c r="K40" s="416"/>
      <c r="L40" s="416"/>
      <c r="M40" s="417"/>
      <c r="N40" s="128"/>
      <c r="O40" s="130"/>
      <c r="P40" s="131"/>
      <c r="Q40" s="131"/>
      <c r="R40" s="109"/>
    </row>
    <row r="41" spans="1:18" ht="13.5" customHeight="1" x14ac:dyDescent="0.4">
      <c r="A41" s="188" t="s">
        <v>249</v>
      </c>
      <c r="B41" s="119"/>
      <c r="C41" s="119"/>
      <c r="D41" s="106"/>
      <c r="E41" s="97"/>
      <c r="F41" s="124" t="str">
        <f>経歴計算!D32</f>
        <v>至　明治33年1月0日</v>
      </c>
      <c r="G41" s="125"/>
      <c r="H41" s="126"/>
      <c r="I41" s="412" t="str">
        <f>IF('入力シート２(経歴書)'!B20="","",'入力シート２(経歴書)'!E20&amp;"　"&amp;'入力シート２(経歴書)'!F20)</f>
        <v/>
      </c>
      <c r="J41" s="413"/>
      <c r="K41" s="414"/>
      <c r="L41" s="127"/>
      <c r="M41" s="200" t="str">
        <f>経歴計算!F31</f>
        <v>0年0か月</v>
      </c>
      <c r="N41" s="130"/>
      <c r="O41" s="131"/>
      <c r="P41" s="131"/>
      <c r="Q41" s="131"/>
      <c r="R41" s="97"/>
    </row>
    <row r="42" spans="1:18" ht="13.5" customHeight="1" x14ac:dyDescent="0.4">
      <c r="A42" s="188"/>
      <c r="B42" s="119"/>
      <c r="C42" s="119"/>
      <c r="D42" s="106"/>
      <c r="E42" s="97"/>
      <c r="F42" s="120" t="str">
        <f>経歴計算!D33</f>
        <v>自　明治33年1月0日</v>
      </c>
      <c r="G42" s="121"/>
      <c r="H42" s="122"/>
      <c r="I42" s="415">
        <f>'入力シート２(経歴書)'!D21</f>
        <v>0</v>
      </c>
      <c r="J42" s="416"/>
      <c r="K42" s="416"/>
      <c r="L42" s="416"/>
      <c r="M42" s="417"/>
      <c r="N42" s="116"/>
      <c r="O42" s="117"/>
      <c r="P42" s="117"/>
      <c r="Q42" s="118"/>
      <c r="R42" s="97"/>
    </row>
    <row r="43" spans="1:18" ht="13.5" customHeight="1" x14ac:dyDescent="0.4">
      <c r="A43" s="189"/>
      <c r="B43" s="132"/>
      <c r="C43" s="132"/>
      <c r="D43" s="109"/>
      <c r="E43" s="97"/>
      <c r="F43" s="124" t="str">
        <f>経歴計算!D34</f>
        <v>至　明治33年1月0日</v>
      </c>
      <c r="G43" s="125"/>
      <c r="H43" s="126"/>
      <c r="I43" s="412" t="str">
        <f>IF('入力シート２(経歴書)'!B21="","",'入力シート２(経歴書)'!E21&amp;"　"&amp;'入力シート２(経歴書)'!F21)</f>
        <v/>
      </c>
      <c r="J43" s="413"/>
      <c r="K43" s="414"/>
      <c r="L43" s="127"/>
      <c r="M43" s="200" t="str">
        <f>経歴計算!F33</f>
        <v>0年0か月</v>
      </c>
      <c r="N43" s="190" t="s">
        <v>170</v>
      </c>
      <c r="O43" s="133"/>
      <c r="P43" s="133"/>
      <c r="Q43" s="134"/>
      <c r="R43" s="97"/>
    </row>
  </sheetData>
  <mergeCells count="52">
    <mergeCell ref="I43:K43"/>
    <mergeCell ref="I39:K39"/>
    <mergeCell ref="O11:R11"/>
    <mergeCell ref="I40:M40"/>
    <mergeCell ref="I41:K41"/>
    <mergeCell ref="I42:M42"/>
    <mergeCell ref="I32:M32"/>
    <mergeCell ref="I34:M34"/>
    <mergeCell ref="I36:M36"/>
    <mergeCell ref="I38:M38"/>
    <mergeCell ref="I15:K15"/>
    <mergeCell ref="I17:K17"/>
    <mergeCell ref="I19:K19"/>
    <mergeCell ref="I21:K21"/>
    <mergeCell ref="O13:R26"/>
    <mergeCell ref="I23:K23"/>
    <mergeCell ref="A8:A9"/>
    <mergeCell ref="I35:K35"/>
    <mergeCell ref="I37:K37"/>
    <mergeCell ref="I22:M22"/>
    <mergeCell ref="I24:M24"/>
    <mergeCell ref="I26:M26"/>
    <mergeCell ref="I28:M28"/>
    <mergeCell ref="I30:M30"/>
    <mergeCell ref="I25:K25"/>
    <mergeCell ref="I27:K27"/>
    <mergeCell ref="I29:K29"/>
    <mergeCell ref="I31:K31"/>
    <mergeCell ref="I33:K33"/>
    <mergeCell ref="B20:D20"/>
    <mergeCell ref="I20:M20"/>
    <mergeCell ref="B28:D37"/>
    <mergeCell ref="E1:M1"/>
    <mergeCell ref="D8:F8"/>
    <mergeCell ref="G8:I9"/>
    <mergeCell ref="J8:L9"/>
    <mergeCell ref="M8:P9"/>
    <mergeCell ref="G3:P5"/>
    <mergeCell ref="B21:D27"/>
    <mergeCell ref="Q8:R9"/>
    <mergeCell ref="D9:F9"/>
    <mergeCell ref="B12:D15"/>
    <mergeCell ref="B16:D17"/>
    <mergeCell ref="B18:D19"/>
    <mergeCell ref="I13:K13"/>
    <mergeCell ref="I12:M12"/>
    <mergeCell ref="I14:M14"/>
    <mergeCell ref="I16:M16"/>
    <mergeCell ref="I18:M18"/>
    <mergeCell ref="B9:C9"/>
    <mergeCell ref="B8:C8"/>
    <mergeCell ref="F11:M11"/>
  </mergeCells>
  <phoneticPr fontId="2"/>
  <pageMargins left="0.23622047244094491" right="0.23622047244094491" top="0.35433070866141736" bottom="0.35433070866141736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申請方法</vt:lpstr>
      <vt:lpstr>入力シート１(基本情報)</vt:lpstr>
      <vt:lpstr>入力シート２(経歴書)</vt:lpstr>
      <vt:lpstr>入力シート3(職員が入力)</vt:lpstr>
      <vt:lpstr>医師免許の写し</vt:lpstr>
      <vt:lpstr>指定申請書</vt:lpstr>
      <vt:lpstr>経歴書</vt:lpstr>
      <vt:lpstr>経歴書 (経歴多い場合)</vt:lpstr>
      <vt:lpstr>社福経歴書</vt:lpstr>
      <vt:lpstr>経歴計算</vt:lpstr>
      <vt:lpstr>結果決裁</vt:lpstr>
      <vt:lpstr>指定書 </vt:lpstr>
      <vt:lpstr>鏡文(事務員宛)</vt:lpstr>
      <vt:lpstr>鏡文(本人宛)</vt:lpstr>
      <vt:lpstr>封筒(行端PC)</vt:lpstr>
      <vt:lpstr>'鏡文(本人宛)'!Print_Area</vt:lpstr>
      <vt:lpstr>経歴書!Print_Area</vt:lpstr>
      <vt:lpstr>'経歴書 (経歴多い場合)'!Print_Area</vt:lpstr>
      <vt:lpstr>結果決裁!Print_Area</vt:lpstr>
      <vt:lpstr>社福経歴書!Print_Area</vt:lpstr>
      <vt:lpstr>'封筒(行端PC)'!Print_Area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2022-10-20T02:12:27Z</cp:lastPrinted>
  <dcterms:created xsi:type="dcterms:W3CDTF">2021-10-01T09:19:59Z</dcterms:created>
  <dcterms:modified xsi:type="dcterms:W3CDTF">2022-10-20T02:35:19Z</dcterms:modified>
</cp:coreProperties>
</file>