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P:\620000 未来デザイン室\03 長期ビジョン\02 データ集\□オープンデータ化\01公開用データ\"/>
    </mc:Choice>
  </mc:AlternateContent>
  <bookViews>
    <workbookView xWindow="0" yWindow="0" windowWidth="20490" windowHeight="6405" firstSheet="2" activeTab="2"/>
  </bookViews>
  <sheets>
    <sheet name="１１．１２年度比較増減率" sheetId="1" state="hidden" r:id="rId1"/>
    <sheet name="同左月毎" sheetId="2" state="hidden" r:id="rId2"/>
    <sheet name="市民センターの利用状況（令和元年度）" sheetId="7" r:id="rId3"/>
  </sheets>
  <externalReferences>
    <externalReference r:id="rId4"/>
    <externalReference r:id="rId5"/>
    <externalReference r:id="rId6"/>
    <externalReference r:id="rId7"/>
  </externalReferences>
  <definedNames>
    <definedName name="\p">#REF!</definedName>
    <definedName name="A">#N/A</definedName>
    <definedName name="A___0">#N/A</definedName>
    <definedName name="A___2">#N/A</definedName>
    <definedName name="AS2DocOpenMode" hidden="1">"AS2DocumentEdit"</definedName>
    <definedName name="B">#N/A</definedName>
    <definedName name="B___0">#N/A</definedName>
    <definedName name="B___2">#N/A</definedName>
    <definedName name="batu">#REF!</definedName>
    <definedName name="Data">[1]P18!#REF!</definedName>
    <definedName name="DataEnd">[1]P18!#REF!</definedName>
    <definedName name="Excel_BuiltIn_Print_Area_0">#N/A</definedName>
    <definedName name="Excel_BuiltIn_Print_Titles_0">#N/A</definedName>
    <definedName name="Hyousoku">#REF!</definedName>
    <definedName name="HyousokuArea">#REF!</definedName>
    <definedName name="HyousokuEnd">[1]P18!#REF!</definedName>
    <definedName name="Hyoutou">#REF!</definedName>
    <definedName name="_xlnm.Print_Area" localSheetId="0">'１１．１２年度比較増減率'!$A$1:$O$51</definedName>
    <definedName name="_xlnm.Print_Area" localSheetId="1">同左月毎!$A$1:$I$16</definedName>
    <definedName name="_xlnm.Print_Area">#REF!</definedName>
    <definedName name="Print_Area_MI">#REF!</definedName>
    <definedName name="PRINT_AREA_MI___0">#N/A</definedName>
    <definedName name="PRINT_AREA1">#REF!</definedName>
    <definedName name="_xlnm.Print_Titles" localSheetId="2">'市民センターの利用状況（令和元年度）'!$B:$C</definedName>
    <definedName name="_xlnm.Print_Titles">#N/A</definedName>
    <definedName name="PRINT_TITLES_MI">#N/A</definedName>
    <definedName name="Rangai0">#REF!</definedName>
    <definedName name="TABLE">[2]小学校明細!#REF!</definedName>
    <definedName name="TABLE___2">'[2]中学校校明細 _2_'!#REF!</definedName>
    <definedName name="TABLE_2">[2]小学校明細!#REF!</definedName>
    <definedName name="TABLE_2___2">'[2]中学校校明細 _2_'!#REF!</definedName>
    <definedName name="Title">#REF!</definedName>
    <definedName name="TitleEnglish">[1]P18!#REF!</definedName>
    <definedName name="toukei">[3]P20!#REF!</definedName>
    <definedName name="コメント224">#REF!</definedName>
    <definedName name="バージョンアップ">[4]使い方!#REF!</definedName>
    <definedName name="移行手順">[4]使い方!#REF!</definedName>
    <definedName name="構成">[4]使い方!#REF!</definedName>
    <definedName name="人口動態統計_export用">#REF!</definedName>
    <definedName name="要望">[4]使い方!#REF!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" i="1" l="1"/>
  <c r="O5" i="1"/>
  <c r="C6" i="1"/>
  <c r="D6" i="1"/>
  <c r="E6" i="1"/>
  <c r="F6" i="1"/>
  <c r="O7" i="1"/>
  <c r="O8" i="1"/>
  <c r="C9" i="1"/>
  <c r="D9" i="1"/>
  <c r="E9" i="1"/>
  <c r="F9" i="1"/>
  <c r="O10" i="1"/>
  <c r="O11" i="1"/>
  <c r="C12" i="1"/>
  <c r="D12" i="1"/>
  <c r="E12" i="1"/>
  <c r="F12" i="1"/>
  <c r="O13" i="1"/>
  <c r="O14" i="1"/>
  <c r="C15" i="1"/>
  <c r="D15" i="1"/>
  <c r="E15" i="1"/>
  <c r="F15" i="1"/>
  <c r="O16" i="1"/>
  <c r="O17" i="1"/>
  <c r="C18" i="1"/>
  <c r="D18" i="1"/>
  <c r="E18" i="1"/>
  <c r="F18" i="1"/>
  <c r="O19" i="1"/>
  <c r="O20" i="1"/>
  <c r="C21" i="1"/>
  <c r="D21" i="1"/>
  <c r="E21" i="1"/>
  <c r="F21" i="1"/>
  <c r="O22" i="1"/>
  <c r="O23" i="1"/>
  <c r="C24" i="1"/>
  <c r="D24" i="1"/>
  <c r="E24" i="1"/>
  <c r="F24" i="1"/>
  <c r="O25" i="1"/>
  <c r="O26" i="1"/>
  <c r="C27" i="1"/>
  <c r="D27" i="1"/>
  <c r="E27" i="1"/>
  <c r="F27" i="1"/>
  <c r="O28" i="1"/>
  <c r="O29" i="1"/>
  <c r="C30" i="1"/>
  <c r="D30" i="1"/>
  <c r="E30" i="1"/>
  <c r="F30" i="1"/>
  <c r="O31" i="1"/>
  <c r="O32" i="1"/>
  <c r="C33" i="1"/>
  <c r="D33" i="1"/>
  <c r="E33" i="1"/>
  <c r="F33" i="1"/>
  <c r="O34" i="1"/>
  <c r="O35" i="1"/>
  <c r="C36" i="1"/>
  <c r="D36" i="1"/>
  <c r="E36" i="1"/>
  <c r="F36" i="1"/>
  <c r="O37" i="1"/>
  <c r="O38" i="1"/>
  <c r="C39" i="1"/>
  <c r="D39" i="1"/>
  <c r="E39" i="1"/>
  <c r="F39" i="1"/>
  <c r="O40" i="1"/>
  <c r="O41" i="1"/>
  <c r="C42" i="1"/>
  <c r="D42" i="1"/>
  <c r="E42" i="1"/>
  <c r="F42" i="1"/>
  <c r="O43" i="1"/>
  <c r="O44" i="1"/>
  <c r="C45" i="1"/>
  <c r="D45" i="1"/>
  <c r="E45" i="1"/>
  <c r="F45" i="1"/>
  <c r="O46" i="1"/>
  <c r="O47" i="1"/>
  <c r="C48" i="1"/>
  <c r="D48" i="1"/>
  <c r="E48" i="1"/>
  <c r="F48" i="1"/>
  <c r="C49" i="1"/>
  <c r="D49" i="1"/>
  <c r="E49" i="1"/>
  <c r="F49" i="1"/>
  <c r="G49" i="1"/>
  <c r="H49" i="1"/>
  <c r="I49" i="1"/>
  <c r="J49" i="1"/>
  <c r="K49" i="1"/>
  <c r="L49" i="1"/>
  <c r="M49" i="1"/>
  <c r="N49" i="1"/>
  <c r="C50" i="1"/>
  <c r="D50" i="1"/>
  <c r="E50" i="1"/>
  <c r="F50" i="1"/>
  <c r="G50" i="1"/>
  <c r="H50" i="1"/>
  <c r="I50" i="1"/>
  <c r="J50" i="1"/>
  <c r="K50" i="1"/>
  <c r="L50" i="1"/>
  <c r="M50" i="1"/>
  <c r="N50" i="1"/>
  <c r="C51" i="1"/>
  <c r="C5" i="2"/>
  <c r="D5" i="2"/>
  <c r="E5" i="2"/>
  <c r="F5" i="2"/>
  <c r="C6" i="2"/>
  <c r="D6" i="2"/>
  <c r="E6" i="2" s="1"/>
  <c r="F6" i="2" s="1"/>
  <c r="G6" i="2" s="1"/>
  <c r="H6" i="2" s="1"/>
  <c r="C14" i="2" s="1"/>
  <c r="D14" i="2" s="1"/>
  <c r="E14" i="2" s="1"/>
  <c r="F14" i="2" s="1"/>
  <c r="G14" i="2" s="1"/>
  <c r="H14" i="2" s="1"/>
  <c r="I14" i="2" s="1"/>
  <c r="C7" i="2"/>
  <c r="C8" i="2" s="1"/>
  <c r="I11" i="2"/>
  <c r="I12" i="2"/>
  <c r="O49" i="1" l="1"/>
  <c r="E51" i="1"/>
  <c r="D51" i="1"/>
  <c r="O50" i="1"/>
  <c r="F51" i="1"/>
  <c r="D7" i="2"/>
  <c r="D8" i="2" l="1"/>
  <c r="E7" i="2"/>
  <c r="E8" i="2" l="1"/>
  <c r="F7" i="2"/>
  <c r="G7" i="2" l="1"/>
  <c r="H7" i="2" s="1"/>
  <c r="C15" i="2" s="1"/>
  <c r="D15" i="2" s="1"/>
  <c r="E15" i="2" s="1"/>
  <c r="F15" i="2" s="1"/>
  <c r="G15" i="2" s="1"/>
  <c r="H15" i="2" s="1"/>
  <c r="I15" i="2" s="1"/>
  <c r="F8" i="2"/>
</calcChain>
</file>

<file path=xl/sharedStrings.xml><?xml version="1.0" encoding="utf-8"?>
<sst xmlns="http://schemas.openxmlformats.org/spreadsheetml/2006/main" count="145" uniqueCount="85">
  <si>
    <t>由木中央市民センター</t>
    <rPh sb="0" eb="1">
      <t>ユ</t>
    </rPh>
    <rPh sb="1" eb="2">
      <t>キ</t>
    </rPh>
    <rPh sb="2" eb="4">
      <t>チュウオウ</t>
    </rPh>
    <rPh sb="4" eb="6">
      <t>シミン</t>
    </rPh>
    <phoneticPr fontId="3"/>
  </si>
  <si>
    <t>　４　　月</t>
    <rPh sb="1" eb="5">
      <t>４ガツ</t>
    </rPh>
    <phoneticPr fontId="3"/>
  </si>
  <si>
    <t>　５　　月</t>
    <rPh sb="2" eb="5">
      <t>４ガツ</t>
    </rPh>
    <phoneticPr fontId="3"/>
  </si>
  <si>
    <t>　６　　月</t>
    <rPh sb="2" eb="5">
      <t>４ガツ</t>
    </rPh>
    <phoneticPr fontId="3"/>
  </si>
  <si>
    <t>　８　　月</t>
    <rPh sb="2" eb="5">
      <t>４ガツ</t>
    </rPh>
    <phoneticPr fontId="3"/>
  </si>
  <si>
    <t>　９　　月</t>
    <rPh sb="2" eb="5">
      <t>４ガツ</t>
    </rPh>
    <phoneticPr fontId="3"/>
  </si>
  <si>
    <t>　１０　月</t>
    <rPh sb="3" eb="5">
      <t>４ガツ</t>
    </rPh>
    <phoneticPr fontId="3"/>
  </si>
  <si>
    <t>　１１　月</t>
    <rPh sb="3" eb="5">
      <t>４ガツ</t>
    </rPh>
    <phoneticPr fontId="3"/>
  </si>
  <si>
    <t>　１２　月</t>
    <rPh sb="3" eb="5">
      <t>４ガツ</t>
    </rPh>
    <phoneticPr fontId="3"/>
  </si>
  <si>
    <t>　１　　月</t>
    <rPh sb="2" eb="5">
      <t>４ガツ</t>
    </rPh>
    <phoneticPr fontId="3"/>
  </si>
  <si>
    <t>　２　　月</t>
    <rPh sb="2" eb="5">
      <t>４ガツ</t>
    </rPh>
    <phoneticPr fontId="3"/>
  </si>
  <si>
    <t>　３　　月</t>
    <rPh sb="2" eb="5">
      <t>４ガツ</t>
    </rPh>
    <phoneticPr fontId="3"/>
  </si>
  <si>
    <t>浅川</t>
    <rPh sb="0" eb="2">
      <t>アサカワ</t>
    </rPh>
    <phoneticPr fontId="3"/>
  </si>
  <si>
    <t>元八王子</t>
    <rPh sb="0" eb="1">
      <t>モト</t>
    </rPh>
    <rPh sb="1" eb="4">
      <t>ハチオウジ</t>
    </rPh>
    <phoneticPr fontId="3"/>
  </si>
  <si>
    <t>台町</t>
    <rPh sb="0" eb="2">
      <t>ダイマチ</t>
    </rPh>
    <phoneticPr fontId="3"/>
  </si>
  <si>
    <t>大和田</t>
    <rPh sb="0" eb="3">
      <t>オオワダ</t>
    </rPh>
    <phoneticPr fontId="3"/>
  </si>
  <si>
    <t>長房</t>
    <rPh sb="0" eb="1">
      <t>ナガ</t>
    </rPh>
    <rPh sb="1" eb="2">
      <t>フサ</t>
    </rPh>
    <phoneticPr fontId="3"/>
  </si>
  <si>
    <t>子安</t>
    <rPh sb="0" eb="2">
      <t>コヤス</t>
    </rPh>
    <phoneticPr fontId="3"/>
  </si>
  <si>
    <t>由木中央</t>
    <rPh sb="0" eb="1">
      <t>ユ</t>
    </rPh>
    <rPh sb="1" eb="2">
      <t>キ</t>
    </rPh>
    <rPh sb="2" eb="4">
      <t>チュウオウ</t>
    </rPh>
    <phoneticPr fontId="3"/>
  </si>
  <si>
    <t>由井</t>
    <rPh sb="0" eb="2">
      <t>ユイ</t>
    </rPh>
    <phoneticPr fontId="3"/>
  </si>
  <si>
    <t>北野</t>
    <rPh sb="0" eb="2">
      <t>キタノ</t>
    </rPh>
    <phoneticPr fontId="3"/>
  </si>
  <si>
    <t>由木東</t>
    <rPh sb="0" eb="1">
      <t>ユ</t>
    </rPh>
    <rPh sb="1" eb="2">
      <t>キ</t>
    </rPh>
    <rPh sb="2" eb="3">
      <t>ヒガシ</t>
    </rPh>
    <phoneticPr fontId="3"/>
  </si>
  <si>
    <t>中野</t>
    <rPh sb="0" eb="2">
      <t>ナカノ</t>
    </rPh>
    <phoneticPr fontId="3"/>
  </si>
  <si>
    <t>石川</t>
    <rPh sb="0" eb="2">
      <t>イシカワ</t>
    </rPh>
    <phoneticPr fontId="3"/>
  </si>
  <si>
    <t>恩方</t>
    <rPh sb="0" eb="1">
      <t>オン</t>
    </rPh>
    <rPh sb="1" eb="2">
      <t>ガタ</t>
    </rPh>
    <phoneticPr fontId="3"/>
  </si>
  <si>
    <t>南大沢</t>
    <rPh sb="0" eb="1">
      <t>ミナミ</t>
    </rPh>
    <rPh sb="1" eb="3">
      <t>オオサワ</t>
    </rPh>
    <phoneticPr fontId="3"/>
  </si>
  <si>
    <t>川口</t>
    <rPh sb="0" eb="2">
      <t>カワグチ</t>
    </rPh>
    <phoneticPr fontId="3"/>
  </si>
  <si>
    <t>浅川市民センター</t>
    <rPh sb="0" eb="2">
      <t>アサカワ</t>
    </rPh>
    <rPh sb="2" eb="4">
      <t>シミン</t>
    </rPh>
    <phoneticPr fontId="3"/>
  </si>
  <si>
    <t>子安市民センター</t>
    <rPh sb="0" eb="2">
      <t>コヤス</t>
    </rPh>
    <rPh sb="2" eb="4">
      <t>シミン</t>
    </rPh>
    <phoneticPr fontId="3"/>
  </si>
  <si>
    <t>由井市民センター</t>
    <rPh sb="0" eb="2">
      <t>ユイ</t>
    </rPh>
    <rPh sb="2" eb="4">
      <t>シミン</t>
    </rPh>
    <phoneticPr fontId="3"/>
  </si>
  <si>
    <t>北野市民センター</t>
    <rPh sb="0" eb="2">
      <t>キタノ</t>
    </rPh>
    <rPh sb="2" eb="4">
      <t>シミン</t>
    </rPh>
    <phoneticPr fontId="3"/>
  </si>
  <si>
    <t>元八王子市民センター</t>
    <rPh sb="0" eb="1">
      <t>モト</t>
    </rPh>
    <rPh sb="1" eb="4">
      <t>ハチオウジ</t>
    </rPh>
    <rPh sb="4" eb="6">
      <t>シミン</t>
    </rPh>
    <phoneticPr fontId="3"/>
  </si>
  <si>
    <t>由木東市民センター</t>
    <rPh sb="0" eb="1">
      <t>ユ</t>
    </rPh>
    <rPh sb="1" eb="2">
      <t>キ</t>
    </rPh>
    <rPh sb="2" eb="3">
      <t>ヒガシ</t>
    </rPh>
    <rPh sb="3" eb="5">
      <t>シミン</t>
    </rPh>
    <phoneticPr fontId="3"/>
  </si>
  <si>
    <t>中野市民センター</t>
    <rPh sb="0" eb="2">
      <t>ナカノ</t>
    </rPh>
    <rPh sb="2" eb="4">
      <t>シミン</t>
    </rPh>
    <phoneticPr fontId="3"/>
  </si>
  <si>
    <t>台町市民センター</t>
    <rPh sb="0" eb="2">
      <t>ダイマチ</t>
    </rPh>
    <rPh sb="2" eb="4">
      <t>シミン</t>
    </rPh>
    <phoneticPr fontId="3"/>
  </si>
  <si>
    <t>南大沢市民センター</t>
    <rPh sb="0" eb="1">
      <t>ミナミ</t>
    </rPh>
    <rPh sb="1" eb="3">
      <t>オオサワ</t>
    </rPh>
    <rPh sb="3" eb="5">
      <t>シミン</t>
    </rPh>
    <phoneticPr fontId="3"/>
  </si>
  <si>
    <t>川口市民センター</t>
    <rPh sb="0" eb="2">
      <t>カワグチ</t>
    </rPh>
    <rPh sb="2" eb="4">
      <t>シミン</t>
    </rPh>
    <phoneticPr fontId="3"/>
  </si>
  <si>
    <t>増減率（％）</t>
    <rPh sb="0" eb="2">
      <t>ゾウゲン</t>
    </rPh>
    <rPh sb="2" eb="3">
      <t>リツ</t>
    </rPh>
    <phoneticPr fontId="3"/>
  </si>
  <si>
    <t>大和田市民センター</t>
    <rPh sb="0" eb="3">
      <t>オオワダ</t>
    </rPh>
    <rPh sb="3" eb="5">
      <t>シミン</t>
    </rPh>
    <phoneticPr fontId="3"/>
  </si>
  <si>
    <t>長房市民センター</t>
    <rPh sb="0" eb="1">
      <t>ナガ</t>
    </rPh>
    <rPh sb="1" eb="2">
      <t>フサ</t>
    </rPh>
    <rPh sb="2" eb="4">
      <t>シミン</t>
    </rPh>
    <phoneticPr fontId="3"/>
  </si>
  <si>
    <t>石川市民センター</t>
    <rPh sb="0" eb="2">
      <t>イシカワ</t>
    </rPh>
    <rPh sb="2" eb="4">
      <t>シミン</t>
    </rPh>
    <phoneticPr fontId="3"/>
  </si>
  <si>
    <t>恩方市民センター</t>
    <rPh sb="0" eb="1">
      <t>オン</t>
    </rPh>
    <rPh sb="1" eb="2">
      <t>ガタ</t>
    </rPh>
    <rPh sb="2" eb="4">
      <t>シミン</t>
    </rPh>
    <phoneticPr fontId="3"/>
  </si>
  <si>
    <t>合  　計</t>
    <rPh sb="0" eb="5">
      <t>ゴウケイ</t>
    </rPh>
    <phoneticPr fontId="3"/>
  </si>
  <si>
    <t>１１年度</t>
    <rPh sb="0" eb="4">
      <t>１０ネンド</t>
    </rPh>
    <phoneticPr fontId="3"/>
  </si>
  <si>
    <t>１２年度</t>
    <rPh sb="0" eb="4">
      <t>１１ネンド</t>
    </rPh>
    <phoneticPr fontId="3"/>
  </si>
  <si>
    <t>１２　年　度</t>
    <rPh sb="0" eb="6">
      <t>１１ネンド</t>
    </rPh>
    <phoneticPr fontId="3"/>
  </si>
  <si>
    <t>１１　年　度</t>
    <rPh sb="0" eb="6">
      <t>１０ネンド</t>
    </rPh>
    <phoneticPr fontId="3"/>
  </si>
  <si>
    <t>１１年度累計</t>
    <rPh sb="0" eb="4">
      <t>１２ネンド</t>
    </rPh>
    <rPh sb="4" eb="6">
      <t>ルイケイ</t>
    </rPh>
    <phoneticPr fontId="3"/>
  </si>
  <si>
    <t>１２年度累計</t>
    <rPh sb="0" eb="4">
      <t>１２ネンド</t>
    </rPh>
    <rPh sb="4" eb="6">
      <t>ルイケイ</t>
    </rPh>
    <phoneticPr fontId="3"/>
  </si>
  <si>
    <t>１０　　月</t>
    <rPh sb="2" eb="5">
      <t>４ガツ</t>
    </rPh>
    <phoneticPr fontId="3"/>
  </si>
  <si>
    <t>１１　　月</t>
    <rPh sb="2" eb="5">
      <t>４ガツ</t>
    </rPh>
    <phoneticPr fontId="3"/>
  </si>
  <si>
    <t>１２　　月</t>
    <rPh sb="2" eb="5">
      <t>４ガツ</t>
    </rPh>
    <phoneticPr fontId="3"/>
  </si>
  <si>
    <t>１　　月</t>
    <rPh sb="1" eb="4">
      <t>４ガツ</t>
    </rPh>
    <phoneticPr fontId="3"/>
  </si>
  <si>
    <t>２　　月</t>
    <rPh sb="1" eb="4">
      <t>４ガツ</t>
    </rPh>
    <phoneticPr fontId="3"/>
  </si>
  <si>
    <t>３　　月</t>
    <rPh sb="1" eb="4">
      <t>４ガツ</t>
    </rPh>
    <phoneticPr fontId="3"/>
  </si>
  <si>
    <t>合　　計</t>
    <rPh sb="0" eb="4">
      <t>ゴウケイ</t>
    </rPh>
    <phoneticPr fontId="3"/>
  </si>
  <si>
    <t>１２  年  度        各　市　民　セ　ン　タ　ー　使　用　料　 一　覧　表</t>
    <rPh sb="0" eb="8">
      <t>１２ネンド</t>
    </rPh>
    <rPh sb="16" eb="17">
      <t>カク</t>
    </rPh>
    <rPh sb="18" eb="21">
      <t>シミン</t>
    </rPh>
    <rPh sb="30" eb="33">
      <t>シヨウ</t>
    </rPh>
    <rPh sb="34" eb="35">
      <t>リョウ</t>
    </rPh>
    <rPh sb="37" eb="40">
      <t>イチラン</t>
    </rPh>
    <rPh sb="41" eb="42">
      <t>ヒョウ</t>
    </rPh>
    <phoneticPr fontId="3"/>
  </si>
  <si>
    <t>施  　設　  名</t>
    <rPh sb="0" eb="5">
      <t>シセツ</t>
    </rPh>
    <rPh sb="8" eb="9">
      <t>メイ</t>
    </rPh>
    <phoneticPr fontId="3"/>
  </si>
  <si>
    <t>　７　　月</t>
    <rPh sb="2" eb="5">
      <t>４ガツ</t>
    </rPh>
    <phoneticPr fontId="3"/>
  </si>
  <si>
    <t>合　　　計</t>
    <rPh sb="0" eb="5">
      <t>ゴウケイ</t>
    </rPh>
    <phoneticPr fontId="3"/>
  </si>
  <si>
    <t>市　民　セ　ン　タ　ー　使　用　料　一　覧　表</t>
    <rPh sb="0" eb="3">
      <t>シミン</t>
    </rPh>
    <rPh sb="12" eb="15">
      <t>シヨウ</t>
    </rPh>
    <rPh sb="16" eb="17">
      <t>リョウ</t>
    </rPh>
    <rPh sb="18" eb="21">
      <t>イチラン</t>
    </rPh>
    <rPh sb="22" eb="23">
      <t>ヒョウ</t>
    </rPh>
    <phoneticPr fontId="3"/>
  </si>
  <si>
    <t>４　　月</t>
    <rPh sb="0" eb="4">
      <t>４ガツ</t>
    </rPh>
    <phoneticPr fontId="3"/>
  </si>
  <si>
    <t>５　　月</t>
    <rPh sb="1" eb="4">
      <t>４ガツ</t>
    </rPh>
    <phoneticPr fontId="3"/>
  </si>
  <si>
    <t>６　　月</t>
    <rPh sb="1" eb="4">
      <t>４ガツ</t>
    </rPh>
    <phoneticPr fontId="3"/>
  </si>
  <si>
    <t>７　　月</t>
    <rPh sb="1" eb="4">
      <t>４ガツ</t>
    </rPh>
    <phoneticPr fontId="3"/>
  </si>
  <si>
    <t>８　　月</t>
    <rPh sb="1" eb="4">
      <t>４ガツ</t>
    </rPh>
    <phoneticPr fontId="3"/>
  </si>
  <si>
    <t>９　　月</t>
    <rPh sb="1" eb="4">
      <t>４ガツ</t>
    </rPh>
    <phoneticPr fontId="3"/>
  </si>
  <si>
    <r>
      <t>月増減率</t>
    </r>
    <r>
      <rPr>
        <sz val="12"/>
        <rFont val="ＭＳ Ｐゴシック"/>
        <family val="3"/>
        <charset val="128"/>
      </rPr>
      <t>（％）</t>
    </r>
    <rPh sb="0" eb="1">
      <t>ツキ</t>
    </rPh>
    <rPh sb="1" eb="3">
      <t>ゾウゲン</t>
    </rPh>
    <rPh sb="3" eb="4">
      <t>リツ</t>
    </rPh>
    <phoneticPr fontId="3"/>
  </si>
  <si>
    <r>
      <t>累計増減率</t>
    </r>
    <r>
      <rPr>
        <sz val="12"/>
        <rFont val="ＭＳ Ｐゴシック"/>
        <family val="3"/>
        <charset val="128"/>
      </rPr>
      <t>（％）</t>
    </r>
    <rPh sb="0" eb="2">
      <t>ルイケイ</t>
    </rPh>
    <rPh sb="2" eb="4">
      <t>ゾウゲン</t>
    </rPh>
    <rPh sb="4" eb="5">
      <t>リツ</t>
    </rPh>
    <phoneticPr fontId="3"/>
  </si>
  <si>
    <t>１１　年　度</t>
    <rPh sb="0" eb="6">
      <t>１０ネンド</t>
    </rPh>
    <phoneticPr fontId="3"/>
  </si>
  <si>
    <t>１２　年　度</t>
    <rPh sb="0" eb="6">
      <t>１１ネンド</t>
    </rPh>
    <phoneticPr fontId="3"/>
  </si>
  <si>
    <r>
      <t>月増減率</t>
    </r>
    <r>
      <rPr>
        <sz val="12"/>
        <rFont val="ＭＳ Ｐゴシック"/>
        <family val="3"/>
        <charset val="128"/>
      </rPr>
      <t>（％）</t>
    </r>
    <rPh sb="0" eb="1">
      <t>ツキ</t>
    </rPh>
    <rPh sb="1" eb="3">
      <t>ゾウゲン</t>
    </rPh>
    <rPh sb="3" eb="4">
      <t>リツ</t>
    </rPh>
    <phoneticPr fontId="3"/>
  </si>
  <si>
    <t>施　設　名</t>
    <rPh sb="0" eb="3">
      <t>シセツ</t>
    </rPh>
    <rPh sb="4" eb="5">
      <t>メイ</t>
    </rPh>
    <phoneticPr fontId="3"/>
  </si>
  <si>
    <t>横山南市民センター</t>
  </si>
  <si>
    <t>元八王子市民センター</t>
    <rPh sb="0" eb="4">
      <t>モトハチオウジ</t>
    </rPh>
    <rPh sb="4" eb="6">
      <t>シミン</t>
    </rPh>
    <phoneticPr fontId="3"/>
  </si>
  <si>
    <t>加住市民センター</t>
  </si>
  <si>
    <t>由木中央市民センター</t>
    <rPh sb="0" eb="1">
      <t>ユ</t>
    </rPh>
    <rPh sb="1" eb="2">
      <t>ユギ</t>
    </rPh>
    <rPh sb="2" eb="4">
      <t>チュウオウ</t>
    </rPh>
    <rPh sb="4" eb="6">
      <t>シミン</t>
    </rPh>
    <phoneticPr fontId="3"/>
  </si>
  <si>
    <t>南大沢市民センター</t>
    <rPh sb="0" eb="3">
      <t>ミナミオオサワ</t>
    </rPh>
    <rPh sb="3" eb="5">
      <t>シミン</t>
    </rPh>
    <phoneticPr fontId="3"/>
  </si>
  <si>
    <t>由井市民センターみなみ野分館</t>
    <rPh sb="0" eb="2">
      <t>ユイ</t>
    </rPh>
    <rPh sb="2" eb="4">
      <t>シミン</t>
    </rPh>
    <rPh sb="11" eb="12">
      <t>ノ</t>
    </rPh>
    <rPh sb="12" eb="14">
      <t>ブンカン</t>
    </rPh>
    <phoneticPr fontId="3"/>
  </si>
  <si>
    <t>※工事等のため閉館期間があり、開館日数が異なる。</t>
  </si>
  <si>
    <t>■市民センターの利用状況（令和元年度）</t>
    <phoneticPr fontId="3"/>
  </si>
  <si>
    <t>計</t>
    <rPh sb="0" eb="1">
      <t>ケイ</t>
    </rPh>
    <phoneticPr fontId="3"/>
  </si>
  <si>
    <t>出典：協働推進課資料</t>
    <rPh sb="0" eb="2">
      <t>シュッテン</t>
    </rPh>
    <rPh sb="3" eb="5">
      <t>キョウドウ</t>
    </rPh>
    <rPh sb="5" eb="8">
      <t>スイシンカ</t>
    </rPh>
    <rPh sb="8" eb="10">
      <t>シリョウ</t>
    </rPh>
    <phoneticPr fontId="3"/>
  </si>
  <si>
    <t>利用人数（人）</t>
    <rPh sb="0" eb="2">
      <t>リヨウ</t>
    </rPh>
    <rPh sb="2" eb="4">
      <t>ニンズウ</t>
    </rPh>
    <rPh sb="5" eb="6">
      <t>ニン</t>
    </rPh>
    <phoneticPr fontId="3"/>
  </si>
  <si>
    <t>開館日数（日）</t>
    <rPh sb="0" eb="2">
      <t>カイカン</t>
    </rPh>
    <rPh sb="2" eb="4">
      <t>ニッスウ</t>
    </rPh>
    <rPh sb="5" eb="6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</si>
</sst>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,##0.0_ "/>
    <numFmt numFmtId="178" formatCode="0.0_ "/>
    <numFmt numFmtId="179" formatCode="#,##0&quot;　&quot;"/>
    <numFmt numFmtId="181" formatCode="#,##0_);[Red]\(#,##0\)"/>
  </numFmts>
  <fonts count="1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游ゴシック"/>
      <family val="3"/>
      <charset val="128"/>
    </font>
    <font>
      <sz val="11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38" fontId="2" fillId="0" borderId="0" applyFont="0" applyFill="0" applyBorder="0" applyAlignment="0" applyProtection="0"/>
    <xf numFmtId="0" fontId="2" fillId="0" borderId="0"/>
    <xf numFmtId="38" fontId="2" fillId="0" borderId="0" applyFont="0" applyFill="0" applyBorder="0" applyAlignment="0" applyProtection="0"/>
    <xf numFmtId="0" fontId="1" fillId="0" borderId="0">
      <alignment vertical="center"/>
    </xf>
  </cellStyleXfs>
  <cellXfs count="92">
    <xf numFmtId="0" fontId="0" fillId="0" borderId="0" xfId="0"/>
    <xf numFmtId="0" fontId="5" fillId="0" borderId="0" xfId="0" applyFont="1"/>
    <xf numFmtId="176" fontId="0" fillId="0" borderId="0" xfId="0" applyNumberFormat="1"/>
    <xf numFmtId="176" fontId="5" fillId="0" borderId="0" xfId="0" applyNumberFormat="1" applyFont="1"/>
    <xf numFmtId="176" fontId="7" fillId="0" borderId="1" xfId="0" applyNumberFormat="1" applyFont="1" applyBorder="1"/>
    <xf numFmtId="176" fontId="7" fillId="0" borderId="2" xfId="0" applyNumberFormat="1" applyFont="1" applyBorder="1"/>
    <xf numFmtId="176" fontId="7" fillId="0" borderId="3" xfId="0" applyNumberFormat="1" applyFont="1" applyBorder="1"/>
    <xf numFmtId="176" fontId="7" fillId="0" borderId="4" xfId="0" applyNumberFormat="1" applyFont="1" applyBorder="1"/>
    <xf numFmtId="176" fontId="7" fillId="0" borderId="5" xfId="0" applyNumberFormat="1" applyFont="1" applyBorder="1"/>
    <xf numFmtId="176" fontId="7" fillId="0" borderId="6" xfId="0" applyNumberFormat="1" applyFont="1" applyBorder="1"/>
    <xf numFmtId="176" fontId="7" fillId="0" borderId="7" xfId="0" applyNumberFormat="1" applyFont="1" applyBorder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7" fillId="0" borderId="10" xfId="0" applyNumberFormat="1" applyFont="1" applyBorder="1"/>
    <xf numFmtId="177" fontId="8" fillId="0" borderId="11" xfId="0" applyNumberFormat="1" applyFont="1" applyBorder="1"/>
    <xf numFmtId="177" fontId="8" fillId="0" borderId="12" xfId="0" applyNumberFormat="1" applyFont="1" applyBorder="1"/>
    <xf numFmtId="0" fontId="9" fillId="0" borderId="0" xfId="0" applyFont="1"/>
    <xf numFmtId="177" fontId="8" fillId="0" borderId="13" xfId="0" applyNumberFormat="1" applyFont="1" applyBorder="1"/>
    <xf numFmtId="177" fontId="8" fillId="0" borderId="14" xfId="0" applyNumberFormat="1" applyFont="1" applyBorder="1"/>
    <xf numFmtId="177" fontId="8" fillId="0" borderId="15" xfId="0" applyNumberFormat="1" applyFont="1" applyBorder="1"/>
    <xf numFmtId="0" fontId="4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176" fontId="7" fillId="0" borderId="18" xfId="0" applyNumberFormat="1" applyFont="1" applyBorder="1"/>
    <xf numFmtId="177" fontId="8" fillId="0" borderId="19" xfId="0" applyNumberFormat="1" applyFont="1" applyBorder="1"/>
    <xf numFmtId="0" fontId="6" fillId="0" borderId="20" xfId="0" applyFont="1" applyBorder="1" applyAlignment="1">
      <alignment horizontal="center" vertical="center"/>
    </xf>
    <xf numFmtId="176" fontId="7" fillId="0" borderId="8" xfId="0" applyNumberFormat="1" applyFont="1" applyBorder="1" applyAlignment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176" fontId="6" fillId="0" borderId="23" xfId="0" applyNumberFormat="1" applyFont="1" applyBorder="1" applyAlignment="1">
      <alignment horizontal="center" vertical="center"/>
    </xf>
    <xf numFmtId="176" fontId="6" fillId="0" borderId="24" xfId="0" applyNumberFormat="1" applyFont="1" applyBorder="1" applyAlignment="1">
      <alignment horizontal="center" vertical="center"/>
    </xf>
    <xf numFmtId="176" fontId="6" fillId="0" borderId="25" xfId="0" applyNumberFormat="1" applyFont="1" applyBorder="1" applyAlignment="1">
      <alignment horizontal="center" vertical="center"/>
    </xf>
    <xf numFmtId="176" fontId="6" fillId="0" borderId="26" xfId="0" applyNumberFormat="1" applyFont="1" applyBorder="1" applyAlignment="1">
      <alignment horizontal="center" vertical="center"/>
    </xf>
    <xf numFmtId="176" fontId="6" fillId="0" borderId="27" xfId="0" applyNumberFormat="1" applyFont="1" applyBorder="1" applyAlignment="1">
      <alignment horizontal="center" vertical="center"/>
    </xf>
    <xf numFmtId="176" fontId="7" fillId="0" borderId="28" xfId="0" applyNumberFormat="1" applyFont="1" applyBorder="1" applyAlignment="1">
      <alignment vertical="center"/>
    </xf>
    <xf numFmtId="176" fontId="7" fillId="0" borderId="29" xfId="0" applyNumberFormat="1" applyFont="1" applyBorder="1" applyAlignment="1">
      <alignment vertical="center"/>
    </xf>
    <xf numFmtId="176" fontId="7" fillId="0" borderId="30" xfId="0" applyNumberFormat="1" applyFont="1" applyBorder="1" applyAlignment="1">
      <alignment vertical="center"/>
    </xf>
    <xf numFmtId="176" fontId="10" fillId="0" borderId="31" xfId="0" applyNumberFormat="1" applyFont="1" applyBorder="1" applyAlignment="1">
      <alignment vertical="center"/>
    </xf>
    <xf numFmtId="176" fontId="7" fillId="0" borderId="18" xfId="0" applyNumberFormat="1" applyFont="1" applyBorder="1" applyAlignment="1">
      <alignment vertical="center"/>
    </xf>
    <xf numFmtId="176" fontId="7" fillId="0" borderId="5" xfId="0" applyNumberFormat="1" applyFont="1" applyBorder="1" applyAlignment="1">
      <alignment vertical="center"/>
    </xf>
    <xf numFmtId="176" fontId="7" fillId="0" borderId="4" xfId="0" applyNumberFormat="1" applyFont="1" applyBorder="1" applyAlignment="1">
      <alignment vertical="center"/>
    </xf>
    <xf numFmtId="176" fontId="10" fillId="0" borderId="6" xfId="0" applyNumberFormat="1" applyFont="1" applyBorder="1" applyAlignment="1">
      <alignment vertical="center"/>
    </xf>
    <xf numFmtId="177" fontId="8" fillId="0" borderId="32" xfId="0" applyNumberFormat="1" applyFont="1" applyBorder="1" applyAlignment="1">
      <alignment vertical="center"/>
    </xf>
    <xf numFmtId="177" fontId="11" fillId="0" borderId="33" xfId="0" applyNumberFormat="1" applyFont="1" applyBorder="1" applyAlignment="1">
      <alignment vertical="center"/>
    </xf>
    <xf numFmtId="0" fontId="13" fillId="0" borderId="0" xfId="0" applyFont="1"/>
    <xf numFmtId="0" fontId="13" fillId="0" borderId="8" xfId="0" applyFont="1" applyBorder="1"/>
    <xf numFmtId="0" fontId="7" fillId="0" borderId="34" xfId="0" applyFont="1" applyBorder="1" applyAlignment="1">
      <alignment horizontal="center" vertical="center"/>
    </xf>
    <xf numFmtId="178" fontId="12" fillId="0" borderId="34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0" fontId="7" fillId="0" borderId="35" xfId="0" applyFont="1" applyBorder="1" applyAlignment="1">
      <alignment horizontal="center" vertical="center"/>
    </xf>
    <xf numFmtId="176" fontId="7" fillId="0" borderId="35" xfId="0" applyNumberFormat="1" applyFont="1" applyBorder="1" applyAlignment="1">
      <alignment vertical="center"/>
    </xf>
    <xf numFmtId="178" fontId="12" fillId="0" borderId="8" xfId="0" applyNumberFormat="1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7" fillId="0" borderId="36" xfId="0" applyFont="1" applyBorder="1" applyAlignment="1">
      <alignment horizontal="center" vertical="center"/>
    </xf>
    <xf numFmtId="176" fontId="7" fillId="0" borderId="9" xfId="0" applyNumberFormat="1" applyFont="1" applyBorder="1" applyAlignment="1">
      <alignment vertical="center"/>
    </xf>
    <xf numFmtId="176" fontId="7" fillId="0" borderId="37" xfId="0" applyNumberFormat="1" applyFont="1" applyBorder="1" applyAlignment="1">
      <alignment vertical="center"/>
    </xf>
    <xf numFmtId="178" fontId="12" fillId="0" borderId="38" xfId="0" applyNumberFormat="1" applyFont="1" applyBorder="1" applyAlignment="1">
      <alignment vertical="center"/>
    </xf>
    <xf numFmtId="178" fontId="12" fillId="0" borderId="39" xfId="0" applyNumberFormat="1" applyFont="1" applyBorder="1" applyAlignment="1">
      <alignment vertical="center"/>
    </xf>
    <xf numFmtId="176" fontId="7" fillId="0" borderId="14" xfId="0" applyNumberFormat="1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178" fontId="12" fillId="0" borderId="40" xfId="0" applyNumberFormat="1" applyFont="1" applyBorder="1" applyAlignment="1">
      <alignment vertical="center"/>
    </xf>
    <xf numFmtId="177" fontId="8" fillId="0" borderId="41" xfId="0" applyNumberFormat="1" applyFont="1" applyBorder="1"/>
    <xf numFmtId="177" fontId="8" fillId="0" borderId="42" xfId="0" applyNumberFormat="1" applyFont="1" applyBorder="1"/>
    <xf numFmtId="177" fontId="8" fillId="0" borderId="43" xfId="0" applyNumberFormat="1" applyFont="1" applyBorder="1"/>
    <xf numFmtId="177" fontId="8" fillId="0" borderId="44" xfId="0" applyNumberFormat="1" applyFont="1" applyBorder="1" applyAlignment="1">
      <alignment vertical="center"/>
    </xf>
    <xf numFmtId="177" fontId="8" fillId="0" borderId="45" xfId="0" applyNumberFormat="1" applyFont="1" applyBorder="1" applyAlignment="1">
      <alignment vertical="center"/>
    </xf>
    <xf numFmtId="0" fontId="14" fillId="0" borderId="0" xfId="2" applyFont="1" applyFill="1" applyBorder="1" applyAlignment="1">
      <alignment vertical="center"/>
    </xf>
    <xf numFmtId="0" fontId="14" fillId="0" borderId="0" xfId="2" applyFont="1" applyFill="1" applyBorder="1" applyAlignment="1">
      <alignment horizontal="center" vertical="center" wrapText="1"/>
    </xf>
    <xf numFmtId="0" fontId="14" fillId="0" borderId="0" xfId="2" applyFont="1" applyFill="1" applyBorder="1" applyAlignment="1">
      <alignment horizontal="center" vertical="center"/>
    </xf>
    <xf numFmtId="0" fontId="15" fillId="0" borderId="0" xfId="4" applyFont="1" applyFill="1" applyBorder="1">
      <alignment vertical="center"/>
    </xf>
    <xf numFmtId="179" fontId="14" fillId="0" borderId="0" xfId="3" applyNumberFormat="1" applyFont="1" applyFill="1" applyBorder="1" applyAlignment="1">
      <alignment vertical="center"/>
    </xf>
    <xf numFmtId="0" fontId="15" fillId="0" borderId="0" xfId="4" applyFont="1" applyFill="1" applyBorder="1" applyAlignment="1">
      <alignment vertical="center" shrinkToFit="1"/>
    </xf>
    <xf numFmtId="176" fontId="14" fillId="0" borderId="0" xfId="2" applyNumberFormat="1" applyFont="1" applyFill="1" applyBorder="1" applyAlignment="1">
      <alignment vertical="center"/>
    </xf>
    <xf numFmtId="176" fontId="14" fillId="0" borderId="0" xfId="2" applyNumberFormat="1" applyFont="1" applyFill="1" applyBorder="1" applyAlignment="1">
      <alignment horizontal="right" vertical="center"/>
    </xf>
    <xf numFmtId="0" fontId="12" fillId="0" borderId="49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5" fillId="0" borderId="0" xfId="4" applyFont="1" applyFill="1" applyBorder="1" applyAlignment="1">
      <alignment horizontal="center" vertical="center"/>
    </xf>
    <xf numFmtId="181" fontId="14" fillId="0" borderId="0" xfId="1" applyNumberFormat="1" applyFont="1" applyFill="1" applyBorder="1" applyAlignment="1">
      <alignment horizontal="right" vertical="center"/>
    </xf>
    <xf numFmtId="181" fontId="14" fillId="0" borderId="0" xfId="1" applyNumberFormat="1" applyFont="1" applyFill="1" applyBorder="1" applyAlignment="1">
      <alignment vertical="center"/>
    </xf>
    <xf numFmtId="181" fontId="14" fillId="0" borderId="0" xfId="2" applyNumberFormat="1" applyFont="1" applyFill="1" applyBorder="1" applyAlignment="1">
      <alignment vertical="center"/>
    </xf>
  </cellXfs>
  <cellStyles count="5">
    <cellStyle name="桁区切り" xfId="1" builtinId="6"/>
    <cellStyle name="桁区切り 2" xfId="3"/>
    <cellStyle name="標準" xfId="0" builtinId="0"/>
    <cellStyle name="標準 2" xfId="2"/>
    <cellStyle name="標準 3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sv0002\&#24246;&#21209;&#35506;\Documents%20and%20Settings\haws0034\&#12487;&#12473;&#12463;&#12488;&#12483;&#12503;\&#32113;&#35336;&#12399;&#12435;&#12398;&#12358;&#12288;&#21407;&#26412;\&#20154;&#21475;&#12288;&#65297;&#65296;&#12289;&#65297;&#6529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chiouji.local\&#38750;&#20844;&#38283;\&#31119;&#27704;\&#26481;&#20140;&#37117;\&#36275;&#31435;&#21306;\&#36275;&#31435;&#65297;&#65303;&#24180;&#24230;\&#20107;&#21209;&#12392;&#20013;2&#26657;\&#27231;&#22120;&#26126;&#32048;&#20107;&#21209;&#23460;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7974-00\01_&#22865;&#32004;\04.&#25552;&#26696;&#26360;\&#20107;&#21069;&#20998;&#26512;\&#12304;&#39151;&#33021;&#24066;&#12305;&#24180;&#40802;&#21029;&#20154;&#21475;&#65288;H26.3.31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SC3736\AppData\Roaming\Microsoft\Excel\Data\Inp\&#36039;&#26009;&#65298;&#12288;&#12487;&#12540;&#12479;&#12524;&#12452;&#12450;&#12454;&#12488;&#65288;&#12458;&#12522;&#12472;&#12490;&#12523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8"/>
      <sheetName val="P9"/>
      <sheetName val="P10"/>
      <sheetName val="P11"/>
      <sheetName val="P12"/>
      <sheetName val="P13"/>
      <sheetName val="P14"/>
      <sheetName val="P15"/>
      <sheetName val="P16"/>
      <sheetName val="P17"/>
      <sheetName val="P18"/>
      <sheetName val="P19"/>
      <sheetName val="P20"/>
      <sheetName val="P21"/>
      <sheetName val="P22"/>
      <sheetName val="P23"/>
      <sheetName val="P24"/>
      <sheetName val="P25"/>
      <sheetName val="P26"/>
      <sheetName val="P27"/>
      <sheetName val="P28"/>
      <sheetName val="P29"/>
      <sheetName val="P30"/>
      <sheetName val="P31"/>
      <sheetName val="P32"/>
      <sheetName val="P33"/>
      <sheetName val="P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小学校明細"/>
      <sheetName val="小学校明細 (試算最終)"/>
      <sheetName val="小学校明細 (試算最終) (0318)"/>
      <sheetName val="中学校校明細 _2_"/>
      <sheetName val="中学校校明細(試算最終）"/>
      <sheetName val="中学校校明細(試算最終） (0318)"/>
      <sheetName val="LANﾒﾓ (0318)"/>
      <sheetName val="LANﾒﾓ (FJ)"/>
      <sheetName val="内訳 _2_"/>
      <sheetName val="見積書(77ヶ月小)"/>
      <sheetName val="見積書(77ヶ月中) "/>
      <sheetName val="0000K30409(買取)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グラフ"/>
      <sheetName val="P8グラフ"/>
      <sheetName val="P9グラフ"/>
      <sheetName val="P10"/>
      <sheetName val="P11"/>
      <sheetName val="P12"/>
      <sheetName val="P13"/>
      <sheetName val="P14"/>
      <sheetName val="P15"/>
      <sheetName val="P16"/>
      <sheetName val="P17"/>
      <sheetName val="P18"/>
      <sheetName val="P19"/>
      <sheetName val="P20"/>
      <sheetName val="P21"/>
      <sheetName val="P22"/>
      <sheetName val="P23"/>
      <sheetName val="P24"/>
      <sheetName val="P25"/>
      <sheetName val="P26"/>
      <sheetName val="P27"/>
      <sheetName val="P28"/>
      <sheetName val="P29"/>
      <sheetName val="P30"/>
      <sheetName val="P31"/>
      <sheetName val="P32"/>
      <sheetName val="P33"/>
      <sheetName val="P34"/>
      <sheetName val="P35"/>
      <sheetName val="P36白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設定"/>
      <sheetName val="ﾚｲｱｳﾄ(1)"/>
      <sheetName val="符号表"/>
      <sheetName val="使い方"/>
      <sheetName val="レイアウト作成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7"/>
  <sheetViews>
    <sheetView zoomScale="75" zoomScaleNormal="50" zoomScaleSheetLayoutView="50" workbookViewId="0">
      <selection sqref="A1:O2"/>
    </sheetView>
  </sheetViews>
  <sheetFormatPr defaultRowHeight="13.5" x14ac:dyDescent="0.15"/>
  <cols>
    <col min="1" max="1" width="23.125" customWidth="1"/>
    <col min="2" max="2" width="14" customWidth="1"/>
    <col min="3" max="5" width="12.625" customWidth="1"/>
    <col min="6" max="6" width="13.5" customWidth="1"/>
    <col min="7" max="14" width="12.625" customWidth="1"/>
    <col min="15" max="15" width="17.625" customWidth="1"/>
  </cols>
  <sheetData>
    <row r="1" spans="1:16" x14ac:dyDescent="0.15">
      <c r="A1" s="82" t="s">
        <v>56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</row>
    <row r="2" spans="1:16" ht="11.45" customHeight="1" thickBot="1" x14ac:dyDescent="0.2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spans="1:16" ht="22.9" customHeight="1" x14ac:dyDescent="0.15">
      <c r="A3" s="31" t="s">
        <v>57</v>
      </c>
      <c r="B3" s="23"/>
      <c r="C3" s="29" t="s">
        <v>1</v>
      </c>
      <c r="D3" s="30" t="s">
        <v>2</v>
      </c>
      <c r="E3" s="27" t="s">
        <v>3</v>
      </c>
      <c r="F3" s="27" t="s">
        <v>58</v>
      </c>
      <c r="G3" s="27" t="s">
        <v>4</v>
      </c>
      <c r="H3" s="27" t="s">
        <v>5</v>
      </c>
      <c r="I3" s="27" t="s">
        <v>6</v>
      </c>
      <c r="J3" s="27" t="s">
        <v>7</v>
      </c>
      <c r="K3" s="27" t="s">
        <v>8</v>
      </c>
      <c r="L3" s="27" t="s">
        <v>9</v>
      </c>
      <c r="M3" s="27" t="s">
        <v>10</v>
      </c>
      <c r="N3" s="27" t="s">
        <v>11</v>
      </c>
      <c r="O3" s="24" t="s">
        <v>42</v>
      </c>
    </row>
    <row r="4" spans="1:16" ht="16.899999999999999" customHeight="1" x14ac:dyDescent="0.2">
      <c r="A4" s="84" t="s">
        <v>38</v>
      </c>
      <c r="B4" s="32" t="s">
        <v>43</v>
      </c>
      <c r="C4" s="10">
        <v>560100</v>
      </c>
      <c r="D4" s="4">
        <v>434000</v>
      </c>
      <c r="E4" s="5">
        <v>437250</v>
      </c>
      <c r="F4" s="5">
        <v>416600</v>
      </c>
      <c r="G4" s="5">
        <v>411600</v>
      </c>
      <c r="H4" s="5">
        <v>483850</v>
      </c>
      <c r="I4" s="5">
        <v>501400</v>
      </c>
      <c r="J4" s="5">
        <v>453900</v>
      </c>
      <c r="K4" s="5">
        <v>367950</v>
      </c>
      <c r="L4" s="16">
        <v>524500</v>
      </c>
      <c r="M4" s="5">
        <v>498500</v>
      </c>
      <c r="N4" s="5">
        <v>457900</v>
      </c>
      <c r="O4" s="6">
        <f>SUM(C4:N4)</f>
        <v>5547550</v>
      </c>
      <c r="P4" s="1" t="s">
        <v>15</v>
      </c>
    </row>
    <row r="5" spans="1:16" ht="16.899999999999999" customHeight="1" x14ac:dyDescent="0.2">
      <c r="A5" s="85"/>
      <c r="B5" s="33" t="s">
        <v>44</v>
      </c>
      <c r="C5" s="25">
        <v>512100</v>
      </c>
      <c r="D5" s="8">
        <v>466300</v>
      </c>
      <c r="E5" s="8">
        <v>414850</v>
      </c>
      <c r="F5" s="8">
        <v>468200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7">
        <v>0</v>
      </c>
      <c r="N5" s="8">
        <v>0</v>
      </c>
      <c r="O5" s="9">
        <f>SUM(C5:N5)</f>
        <v>1861450</v>
      </c>
    </row>
    <row r="6" spans="1:16" ht="16.149999999999999" customHeight="1" x14ac:dyDescent="0.2">
      <c r="A6" s="86"/>
      <c r="B6" s="34" t="s">
        <v>37</v>
      </c>
      <c r="C6" s="64">
        <f>(C5-C4)/C5%</f>
        <v>-9.373169302870533</v>
      </c>
      <c r="D6" s="65">
        <f>(D5/D4-1)*100</f>
        <v>7.4423963133640525</v>
      </c>
      <c r="E6" s="65">
        <f>(E5-E4)/E5%</f>
        <v>-5.3995420031336625</v>
      </c>
      <c r="F6" s="65">
        <f>(F5/F4-1)*100</f>
        <v>12.385981757081144</v>
      </c>
      <c r="G6" s="17"/>
      <c r="H6" s="17"/>
      <c r="I6" s="17"/>
      <c r="J6" s="17"/>
      <c r="K6" s="17"/>
      <c r="L6" s="17"/>
      <c r="M6" s="18"/>
      <c r="N6" s="17"/>
      <c r="O6" s="22"/>
    </row>
    <row r="7" spans="1:16" ht="16.899999999999999" customHeight="1" x14ac:dyDescent="0.2">
      <c r="A7" s="80" t="s">
        <v>39</v>
      </c>
      <c r="B7" s="32" t="s">
        <v>43</v>
      </c>
      <c r="C7" s="10">
        <v>252050</v>
      </c>
      <c r="D7" s="5">
        <v>218950</v>
      </c>
      <c r="E7" s="5">
        <v>206500</v>
      </c>
      <c r="F7" s="5">
        <v>244550</v>
      </c>
      <c r="G7" s="5">
        <v>179050</v>
      </c>
      <c r="H7" s="5">
        <v>259050</v>
      </c>
      <c r="I7" s="5">
        <v>268950</v>
      </c>
      <c r="J7" s="5">
        <v>180200</v>
      </c>
      <c r="K7" s="5">
        <v>176650</v>
      </c>
      <c r="L7" s="5">
        <v>231200</v>
      </c>
      <c r="M7" s="4">
        <v>236050</v>
      </c>
      <c r="N7" s="5">
        <v>297200</v>
      </c>
      <c r="O7" s="6">
        <f>SUM(C7:N7)</f>
        <v>2750400</v>
      </c>
      <c r="P7" s="1" t="s">
        <v>16</v>
      </c>
    </row>
    <row r="8" spans="1:16" ht="16.899999999999999" customHeight="1" x14ac:dyDescent="0.2">
      <c r="A8" s="80"/>
      <c r="B8" s="33" t="s">
        <v>44</v>
      </c>
      <c r="C8" s="25">
        <v>267850</v>
      </c>
      <c r="D8" s="8">
        <v>254700</v>
      </c>
      <c r="E8" s="8">
        <v>188800</v>
      </c>
      <c r="F8" s="8">
        <v>234800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7">
        <v>0</v>
      </c>
      <c r="N8" s="8">
        <v>0</v>
      </c>
      <c r="O8" s="9">
        <f>SUM(C8:N8)</f>
        <v>946150</v>
      </c>
    </row>
    <row r="9" spans="1:16" ht="16.149999999999999" customHeight="1" x14ac:dyDescent="0.2">
      <c r="A9" s="80"/>
      <c r="B9" s="34" t="s">
        <v>37</v>
      </c>
      <c r="C9" s="26">
        <f>(C8/C7-1)*100</f>
        <v>6.2685975004959316</v>
      </c>
      <c r="D9" s="65">
        <f>(D8/D7-1)*100</f>
        <v>16.327928750856358</v>
      </c>
      <c r="E9" s="65">
        <f>(E8-E7)/E8%</f>
        <v>-9.375</v>
      </c>
      <c r="F9" s="65">
        <f>(F8-F7)/F8%</f>
        <v>-4.1524701873935266</v>
      </c>
      <c r="G9" s="17"/>
      <c r="H9" s="17"/>
      <c r="I9" s="17"/>
      <c r="J9" s="17"/>
      <c r="K9" s="17"/>
      <c r="L9" s="17"/>
      <c r="M9" s="18"/>
      <c r="N9" s="17"/>
      <c r="O9" s="22"/>
    </row>
    <row r="10" spans="1:16" ht="16.899999999999999" customHeight="1" x14ac:dyDescent="0.2">
      <c r="A10" s="80" t="s">
        <v>27</v>
      </c>
      <c r="B10" s="32" t="s">
        <v>43</v>
      </c>
      <c r="C10" s="10">
        <v>265400</v>
      </c>
      <c r="D10" s="5">
        <v>275250</v>
      </c>
      <c r="E10" s="5">
        <v>236500</v>
      </c>
      <c r="F10" s="5">
        <v>285350</v>
      </c>
      <c r="G10" s="5">
        <v>260550</v>
      </c>
      <c r="H10" s="5">
        <v>290900</v>
      </c>
      <c r="I10" s="5">
        <v>308250</v>
      </c>
      <c r="J10" s="5">
        <v>185750</v>
      </c>
      <c r="K10" s="5">
        <v>241750</v>
      </c>
      <c r="L10" s="5">
        <v>310800</v>
      </c>
      <c r="M10" s="4">
        <v>263900</v>
      </c>
      <c r="N10" s="5">
        <v>282300</v>
      </c>
      <c r="O10" s="6">
        <f>SUM(C10:N10)</f>
        <v>3206700</v>
      </c>
      <c r="P10" s="1" t="s">
        <v>12</v>
      </c>
    </row>
    <row r="11" spans="1:16" ht="16.899999999999999" customHeight="1" x14ac:dyDescent="0.2">
      <c r="A11" s="80"/>
      <c r="B11" s="33" t="s">
        <v>44</v>
      </c>
      <c r="C11" s="25">
        <v>250700</v>
      </c>
      <c r="D11" s="8">
        <v>260800</v>
      </c>
      <c r="E11" s="8">
        <v>228400</v>
      </c>
      <c r="F11" s="8">
        <v>256000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7">
        <v>0</v>
      </c>
      <c r="N11" s="8">
        <v>0</v>
      </c>
      <c r="O11" s="9">
        <f>SUM(C11:N11)</f>
        <v>995900</v>
      </c>
    </row>
    <row r="12" spans="1:16" ht="16.149999999999999" customHeight="1" x14ac:dyDescent="0.2">
      <c r="A12" s="80"/>
      <c r="B12" s="34" t="s">
        <v>37</v>
      </c>
      <c r="C12" s="64">
        <f>(C11-C10)/C11%</f>
        <v>-5.8635819704826488</v>
      </c>
      <c r="D12" s="65">
        <f>(D11-D10)/D11%</f>
        <v>-5.5406441717791415</v>
      </c>
      <c r="E12" s="65">
        <f>(E11-E10)/E11%</f>
        <v>-3.5464098073555168</v>
      </c>
      <c r="F12" s="65">
        <f>(F11-F10)/F11%</f>
        <v>-11.46484375</v>
      </c>
      <c r="G12" s="17"/>
      <c r="H12" s="17"/>
      <c r="I12" s="17"/>
      <c r="J12" s="17"/>
      <c r="K12" s="17"/>
      <c r="L12" s="17"/>
      <c r="M12" s="18"/>
      <c r="N12" s="17"/>
      <c r="O12" s="22"/>
    </row>
    <row r="13" spans="1:16" ht="16.899999999999999" customHeight="1" x14ac:dyDescent="0.2">
      <c r="A13" s="80" t="s">
        <v>28</v>
      </c>
      <c r="B13" s="32" t="s">
        <v>43</v>
      </c>
      <c r="C13" s="10">
        <v>665350</v>
      </c>
      <c r="D13" s="5">
        <v>654300</v>
      </c>
      <c r="E13" s="5">
        <v>535000</v>
      </c>
      <c r="F13" s="5">
        <v>614600</v>
      </c>
      <c r="G13" s="5">
        <v>620850</v>
      </c>
      <c r="H13" s="5">
        <v>663600</v>
      </c>
      <c r="I13" s="5">
        <v>726500</v>
      </c>
      <c r="J13" s="5">
        <v>523050</v>
      </c>
      <c r="K13" s="5">
        <v>553150</v>
      </c>
      <c r="L13" s="5">
        <v>674500</v>
      </c>
      <c r="M13" s="4">
        <v>600550</v>
      </c>
      <c r="N13" s="5">
        <v>640100</v>
      </c>
      <c r="O13" s="6">
        <f>SUM(C13:N13)</f>
        <v>7471550</v>
      </c>
      <c r="P13" s="1" t="s">
        <v>17</v>
      </c>
    </row>
    <row r="14" spans="1:16" ht="16.899999999999999" customHeight="1" x14ac:dyDescent="0.2">
      <c r="A14" s="80"/>
      <c r="B14" s="33" t="s">
        <v>44</v>
      </c>
      <c r="C14" s="25">
        <v>678650</v>
      </c>
      <c r="D14" s="8">
        <v>652500</v>
      </c>
      <c r="E14" s="8">
        <v>476850</v>
      </c>
      <c r="F14" s="8">
        <v>613900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7">
        <v>0</v>
      </c>
      <c r="N14" s="8">
        <v>0</v>
      </c>
      <c r="O14" s="9">
        <f>SUM(C14:N14)</f>
        <v>2421900</v>
      </c>
    </row>
    <row r="15" spans="1:16" ht="16.899999999999999" customHeight="1" x14ac:dyDescent="0.2">
      <c r="A15" s="80"/>
      <c r="B15" s="34" t="s">
        <v>37</v>
      </c>
      <c r="C15" s="26">
        <f>(C14/C13-1)*100</f>
        <v>1.9989479221462325</v>
      </c>
      <c r="D15" s="65">
        <f>(D14-D13)/D14%</f>
        <v>-0.27586206896551724</v>
      </c>
      <c r="E15" s="65">
        <f>(E14-E13)/E14%</f>
        <v>-12.194610464506658</v>
      </c>
      <c r="F15" s="65">
        <f>(F14-F13)/F14%</f>
        <v>-0.11402508551881414</v>
      </c>
      <c r="G15" s="17"/>
      <c r="H15" s="17"/>
      <c r="I15" s="17"/>
      <c r="J15" s="17"/>
      <c r="K15" s="17"/>
      <c r="L15" s="17"/>
      <c r="M15" s="18"/>
      <c r="N15" s="17"/>
      <c r="O15" s="22"/>
    </row>
    <row r="16" spans="1:16" ht="16.899999999999999" customHeight="1" x14ac:dyDescent="0.2">
      <c r="A16" s="80" t="s">
        <v>0</v>
      </c>
      <c r="B16" s="32" t="s">
        <v>43</v>
      </c>
      <c r="C16" s="10">
        <v>430750</v>
      </c>
      <c r="D16" s="5">
        <v>413450</v>
      </c>
      <c r="E16" s="5">
        <v>304600</v>
      </c>
      <c r="F16" s="5">
        <v>372350</v>
      </c>
      <c r="G16" s="5">
        <v>372700</v>
      </c>
      <c r="H16" s="5">
        <v>468600</v>
      </c>
      <c r="I16" s="5">
        <v>396000</v>
      </c>
      <c r="J16" s="5">
        <v>306700</v>
      </c>
      <c r="K16" s="5">
        <v>308500</v>
      </c>
      <c r="L16" s="5">
        <v>394250</v>
      </c>
      <c r="M16" s="4">
        <v>484150</v>
      </c>
      <c r="N16" s="5">
        <v>385050</v>
      </c>
      <c r="O16" s="6">
        <f>SUM(C16:N16)</f>
        <v>4637100</v>
      </c>
      <c r="P16" s="1" t="s">
        <v>18</v>
      </c>
    </row>
    <row r="17" spans="1:36" ht="16.899999999999999" customHeight="1" x14ac:dyDescent="0.2">
      <c r="A17" s="80"/>
      <c r="B17" s="33" t="s">
        <v>44</v>
      </c>
      <c r="C17" s="25">
        <v>384800</v>
      </c>
      <c r="D17" s="8">
        <v>390250</v>
      </c>
      <c r="E17" s="8">
        <v>317200</v>
      </c>
      <c r="F17" s="8">
        <v>380750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7">
        <v>0</v>
      </c>
      <c r="N17" s="8">
        <v>0</v>
      </c>
      <c r="O17" s="9">
        <f>SUM(C17:N17)</f>
        <v>1473000</v>
      </c>
    </row>
    <row r="18" spans="1:36" ht="16.899999999999999" customHeight="1" x14ac:dyDescent="0.2">
      <c r="A18" s="80"/>
      <c r="B18" s="34" t="s">
        <v>37</v>
      </c>
      <c r="C18" s="26">
        <f>(C17-C16)/C17%</f>
        <v>-11.941268191268192</v>
      </c>
      <c r="D18" s="65">
        <f>(D17-D16)/D17%</f>
        <v>-5.9449071108263931</v>
      </c>
      <c r="E18" s="65">
        <f>(E17/E16-1)*100</f>
        <v>4.1365725541693932</v>
      </c>
      <c r="F18" s="65">
        <f>(F17/F16-1)*100</f>
        <v>2.255941990063115</v>
      </c>
      <c r="G18" s="17"/>
      <c r="H18" s="17"/>
      <c r="I18" s="17"/>
      <c r="J18" s="17"/>
      <c r="K18" s="17"/>
      <c r="L18" s="21"/>
      <c r="M18" s="18"/>
      <c r="N18" s="21"/>
      <c r="O18" s="22"/>
    </row>
    <row r="19" spans="1:36" ht="16.899999999999999" customHeight="1" x14ac:dyDescent="0.2">
      <c r="A19" s="80" t="s">
        <v>29</v>
      </c>
      <c r="B19" s="32" t="s">
        <v>43</v>
      </c>
      <c r="C19" s="10">
        <v>386850</v>
      </c>
      <c r="D19" s="5">
        <v>340800</v>
      </c>
      <c r="E19" s="5">
        <v>295900</v>
      </c>
      <c r="F19" s="5">
        <v>296550</v>
      </c>
      <c r="G19" s="5">
        <v>309350</v>
      </c>
      <c r="H19" s="5">
        <v>366200</v>
      </c>
      <c r="I19" s="5">
        <v>316800</v>
      </c>
      <c r="J19" s="5">
        <v>266950</v>
      </c>
      <c r="K19" s="5">
        <v>315650</v>
      </c>
      <c r="L19" s="5">
        <v>408700</v>
      </c>
      <c r="M19" s="4">
        <v>400550</v>
      </c>
      <c r="N19" s="5">
        <v>298350</v>
      </c>
      <c r="O19" s="6">
        <f>SUM(C19:N19)</f>
        <v>4002650</v>
      </c>
      <c r="P19" s="1" t="s">
        <v>19</v>
      </c>
    </row>
    <row r="20" spans="1:36" ht="16.899999999999999" customHeight="1" x14ac:dyDescent="0.2">
      <c r="A20" s="80"/>
      <c r="B20" s="33" t="s">
        <v>44</v>
      </c>
      <c r="C20" s="25">
        <v>341500</v>
      </c>
      <c r="D20" s="8">
        <v>392650</v>
      </c>
      <c r="E20" s="8">
        <v>336100</v>
      </c>
      <c r="F20" s="8">
        <v>369300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7">
        <v>0</v>
      </c>
      <c r="N20" s="8">
        <v>0</v>
      </c>
      <c r="O20" s="9">
        <f>SUM(C20:N20)</f>
        <v>1439550</v>
      </c>
    </row>
    <row r="21" spans="1:36" ht="16.899999999999999" customHeight="1" x14ac:dyDescent="0.2">
      <c r="A21" s="80"/>
      <c r="B21" s="34" t="s">
        <v>37</v>
      </c>
      <c r="C21" s="26">
        <f>(C20-C19)/C20%</f>
        <v>-13.279648609077599</v>
      </c>
      <c r="D21" s="65">
        <f>(D20/D19-1)*100</f>
        <v>15.214201877934276</v>
      </c>
      <c r="E21" s="65">
        <f>(E20/E19-1)*100</f>
        <v>13.585670834741471</v>
      </c>
      <c r="F21" s="65">
        <f>(F20/F19-1)*100</f>
        <v>24.532119372787054</v>
      </c>
      <c r="G21" s="17"/>
      <c r="H21" s="17"/>
      <c r="I21" s="17"/>
      <c r="J21" s="17"/>
      <c r="K21" s="17"/>
      <c r="L21" s="17"/>
      <c r="M21" s="18"/>
      <c r="N21" s="17"/>
      <c r="O21" s="22"/>
    </row>
    <row r="22" spans="1:36" ht="16.899999999999999" customHeight="1" x14ac:dyDescent="0.2">
      <c r="A22" s="80" t="s">
        <v>30</v>
      </c>
      <c r="B22" s="32" t="s">
        <v>43</v>
      </c>
      <c r="C22" s="10">
        <v>570450</v>
      </c>
      <c r="D22" s="5">
        <v>439200</v>
      </c>
      <c r="E22" s="5">
        <v>567300</v>
      </c>
      <c r="F22" s="5">
        <v>655650</v>
      </c>
      <c r="G22" s="5">
        <v>704300</v>
      </c>
      <c r="H22" s="5">
        <v>543200</v>
      </c>
      <c r="I22" s="5">
        <v>475900</v>
      </c>
      <c r="J22" s="5">
        <v>681700</v>
      </c>
      <c r="K22" s="5">
        <v>511050</v>
      </c>
      <c r="L22" s="5">
        <v>714850</v>
      </c>
      <c r="M22" s="4">
        <v>525250</v>
      </c>
      <c r="N22" s="5">
        <v>630950</v>
      </c>
      <c r="O22" s="6">
        <f>SUM(C22:N22)</f>
        <v>7019800</v>
      </c>
      <c r="P22" s="1" t="s">
        <v>20</v>
      </c>
    </row>
    <row r="23" spans="1:36" ht="16.899999999999999" customHeight="1" x14ac:dyDescent="0.2">
      <c r="A23" s="80"/>
      <c r="B23" s="33" t="s">
        <v>44</v>
      </c>
      <c r="C23" s="25">
        <v>575050</v>
      </c>
      <c r="D23" s="8">
        <v>483100</v>
      </c>
      <c r="E23" s="8">
        <v>569250</v>
      </c>
      <c r="F23" s="8">
        <v>608850</v>
      </c>
      <c r="G23" s="8">
        <v>0</v>
      </c>
      <c r="H23" s="8"/>
      <c r="I23" s="8">
        <v>0</v>
      </c>
      <c r="J23" s="8">
        <v>0</v>
      </c>
      <c r="K23" s="8">
        <v>0</v>
      </c>
      <c r="L23" s="8">
        <v>0</v>
      </c>
      <c r="M23" s="7">
        <v>0</v>
      </c>
      <c r="N23" s="8">
        <v>0</v>
      </c>
      <c r="O23" s="9">
        <f>SUM(C23:N23)</f>
        <v>2236250</v>
      </c>
    </row>
    <row r="24" spans="1:36" ht="16.899999999999999" customHeight="1" x14ac:dyDescent="0.2">
      <c r="A24" s="80"/>
      <c r="B24" s="34" t="s">
        <v>37</v>
      </c>
      <c r="C24" s="26">
        <f>(C23/C22-1)*100</f>
        <v>0.80638092733806843</v>
      </c>
      <c r="D24" s="65">
        <f>(D23/D22-1)*100</f>
        <v>9.9954462659380674</v>
      </c>
      <c r="E24" s="65">
        <f>(E23/E22-1)*100</f>
        <v>0.34373347435219248</v>
      </c>
      <c r="F24" s="65">
        <f>(F23-F22)/F23%</f>
        <v>-7.6866223207686621</v>
      </c>
      <c r="G24" s="17"/>
      <c r="H24" s="17"/>
      <c r="I24" s="17"/>
      <c r="J24" s="17"/>
      <c r="K24" s="17"/>
      <c r="L24" s="17"/>
      <c r="M24" s="18"/>
      <c r="N24" s="17"/>
      <c r="O24" s="22"/>
    </row>
    <row r="25" spans="1:36" ht="16.899999999999999" customHeight="1" x14ac:dyDescent="0.2">
      <c r="A25" s="80" t="s">
        <v>31</v>
      </c>
      <c r="B25" s="32" t="s">
        <v>43</v>
      </c>
      <c r="C25" s="10">
        <v>341400</v>
      </c>
      <c r="D25" s="5">
        <v>405850</v>
      </c>
      <c r="E25" s="5">
        <v>303950</v>
      </c>
      <c r="F25" s="5">
        <v>355000</v>
      </c>
      <c r="G25" s="5">
        <v>286000</v>
      </c>
      <c r="H25" s="5">
        <v>399250</v>
      </c>
      <c r="I25" s="5">
        <v>366700</v>
      </c>
      <c r="J25" s="5">
        <v>377950</v>
      </c>
      <c r="K25" s="5">
        <v>307800</v>
      </c>
      <c r="L25" s="5">
        <v>326800</v>
      </c>
      <c r="M25" s="4">
        <v>365600</v>
      </c>
      <c r="N25" s="5">
        <v>442850</v>
      </c>
      <c r="O25" s="6">
        <f>SUM(C25:N25)</f>
        <v>4279150</v>
      </c>
      <c r="P25" s="1" t="s">
        <v>13</v>
      </c>
    </row>
    <row r="26" spans="1:36" ht="16.899999999999999" customHeight="1" x14ac:dyDescent="0.2">
      <c r="A26" s="80"/>
      <c r="B26" s="33" t="s">
        <v>44</v>
      </c>
      <c r="C26" s="25">
        <v>353650</v>
      </c>
      <c r="D26" s="8">
        <v>481450</v>
      </c>
      <c r="E26" s="8">
        <v>361250</v>
      </c>
      <c r="F26" s="8">
        <v>355600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7">
        <v>0</v>
      </c>
      <c r="N26" s="8">
        <v>0</v>
      </c>
      <c r="O26" s="9">
        <f>SUM(C26:N26)</f>
        <v>1551950</v>
      </c>
    </row>
    <row r="27" spans="1:36" ht="16.899999999999999" customHeight="1" x14ac:dyDescent="0.2">
      <c r="A27" s="80"/>
      <c r="B27" s="34" t="s">
        <v>37</v>
      </c>
      <c r="C27" s="26">
        <f>(C26/C25-1)*100</f>
        <v>3.5881663737551195</v>
      </c>
      <c r="D27" s="65">
        <f>(D26/D25-1)*100</f>
        <v>18.62757176296661</v>
      </c>
      <c r="E27" s="65">
        <f>(E26/E25-1)*100</f>
        <v>18.851784833031758</v>
      </c>
      <c r="F27" s="65">
        <f>(F26-F25)/F26%</f>
        <v>0.1687289088863892</v>
      </c>
      <c r="G27" s="17"/>
      <c r="H27" s="17"/>
      <c r="I27" s="17"/>
      <c r="J27" s="17"/>
      <c r="K27" s="17"/>
      <c r="L27" s="17"/>
      <c r="M27" s="18"/>
      <c r="N27" s="17"/>
      <c r="O27" s="22"/>
      <c r="P27" s="19"/>
      <c r="Q27" s="19"/>
      <c r="R27" s="19"/>
      <c r="S27" s="19"/>
      <c r="T27" s="19"/>
      <c r="U27" s="19"/>
      <c r="V27" s="19"/>
      <c r="W27" s="19"/>
      <c r="X27" s="19"/>
    </row>
    <row r="28" spans="1:36" ht="16.149999999999999" customHeight="1" x14ac:dyDescent="0.2">
      <c r="A28" s="80" t="s">
        <v>32</v>
      </c>
      <c r="B28" s="32" t="s">
        <v>43</v>
      </c>
      <c r="C28" s="10">
        <v>432500</v>
      </c>
      <c r="D28" s="5">
        <v>407950</v>
      </c>
      <c r="E28" s="5">
        <v>370950</v>
      </c>
      <c r="F28" s="5">
        <v>367000</v>
      </c>
      <c r="G28" s="5">
        <v>374700</v>
      </c>
      <c r="H28" s="5">
        <v>398750</v>
      </c>
      <c r="I28" s="5">
        <v>470550</v>
      </c>
      <c r="J28" s="5">
        <v>399650</v>
      </c>
      <c r="K28" s="5">
        <v>363350</v>
      </c>
      <c r="L28" s="5">
        <v>418600</v>
      </c>
      <c r="M28" s="4">
        <v>483300</v>
      </c>
      <c r="N28" s="5">
        <v>371500</v>
      </c>
      <c r="O28" s="6">
        <f>SUM(C28:N28)</f>
        <v>4858800</v>
      </c>
      <c r="P28" s="1" t="s">
        <v>21</v>
      </c>
    </row>
    <row r="29" spans="1:36" ht="16.149999999999999" customHeight="1" x14ac:dyDescent="0.2">
      <c r="A29" s="80"/>
      <c r="B29" s="33" t="s">
        <v>44</v>
      </c>
      <c r="C29" s="25">
        <v>452550</v>
      </c>
      <c r="D29" s="8">
        <v>413550</v>
      </c>
      <c r="E29" s="8">
        <v>417900</v>
      </c>
      <c r="F29" s="8">
        <v>423450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7">
        <v>0</v>
      </c>
      <c r="N29" s="8">
        <v>0</v>
      </c>
      <c r="O29" s="9">
        <f>SUM(C29:N29)</f>
        <v>1707450</v>
      </c>
    </row>
    <row r="30" spans="1:36" ht="16.149999999999999" customHeight="1" x14ac:dyDescent="0.2">
      <c r="A30" s="80"/>
      <c r="B30" s="34" t="s">
        <v>37</v>
      </c>
      <c r="C30" s="26">
        <f>(C29/C28-1)*100</f>
        <v>4.6358381502890067</v>
      </c>
      <c r="D30" s="65">
        <f>(D29/D28-1)*100</f>
        <v>1.3727172447603797</v>
      </c>
      <c r="E30" s="65">
        <f>(E29/E28-1)*100</f>
        <v>12.656692276587144</v>
      </c>
      <c r="F30" s="65">
        <f>(F29-F28)/F29%</f>
        <v>13.330971779430865</v>
      </c>
      <c r="G30" s="17"/>
      <c r="H30" s="17"/>
      <c r="I30" s="17"/>
      <c r="J30" s="17"/>
      <c r="K30" s="17"/>
      <c r="L30" s="17"/>
      <c r="M30" s="18"/>
      <c r="N30" s="17"/>
      <c r="O30" s="22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</row>
    <row r="31" spans="1:36" ht="16.149999999999999" customHeight="1" x14ac:dyDescent="0.2">
      <c r="A31" s="80" t="s">
        <v>33</v>
      </c>
      <c r="B31" s="32" t="s">
        <v>43</v>
      </c>
      <c r="C31" s="10">
        <v>426900</v>
      </c>
      <c r="D31" s="5">
        <v>448700</v>
      </c>
      <c r="E31" s="5">
        <v>396700</v>
      </c>
      <c r="F31" s="5">
        <v>487650</v>
      </c>
      <c r="G31" s="5">
        <v>452000</v>
      </c>
      <c r="H31" s="5">
        <v>520800</v>
      </c>
      <c r="I31" s="5">
        <v>513850</v>
      </c>
      <c r="J31" s="5">
        <v>422400</v>
      </c>
      <c r="K31" s="5">
        <v>398950</v>
      </c>
      <c r="L31" s="5">
        <v>558050</v>
      </c>
      <c r="M31" s="4">
        <v>448800</v>
      </c>
      <c r="N31" s="5">
        <v>476700</v>
      </c>
      <c r="O31" s="6">
        <f>SUM(C31:N31)</f>
        <v>5551500</v>
      </c>
      <c r="P31" s="1" t="s">
        <v>22</v>
      </c>
    </row>
    <row r="32" spans="1:36" ht="16.149999999999999" customHeight="1" x14ac:dyDescent="0.2">
      <c r="A32" s="80"/>
      <c r="B32" s="33" t="s">
        <v>44</v>
      </c>
      <c r="C32" s="25">
        <v>501200</v>
      </c>
      <c r="D32" s="8">
        <v>438900</v>
      </c>
      <c r="E32" s="8">
        <v>510050</v>
      </c>
      <c r="F32" s="8">
        <v>399600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7">
        <v>0</v>
      </c>
      <c r="N32" s="8">
        <v>0</v>
      </c>
      <c r="O32" s="9">
        <f>SUM(C32:N32)</f>
        <v>1849750</v>
      </c>
    </row>
    <row r="33" spans="1:36" ht="16.149999999999999" customHeight="1" x14ac:dyDescent="0.2">
      <c r="A33" s="80"/>
      <c r="B33" s="34" t="s">
        <v>37</v>
      </c>
      <c r="C33" s="64">
        <f>(C32/C31-1)*100</f>
        <v>17.404544389786825</v>
      </c>
      <c r="D33" s="65">
        <f>(D32-D31)/D32%</f>
        <v>-2.2328548644338118</v>
      </c>
      <c r="E33" s="65">
        <f>(E32/E31-1)*100</f>
        <v>28.573229140408362</v>
      </c>
      <c r="F33" s="65">
        <f>(F32-F31)/F32%</f>
        <v>-22.034534534534533</v>
      </c>
      <c r="G33" s="17"/>
      <c r="H33" s="17"/>
      <c r="I33" s="17"/>
      <c r="J33" s="17"/>
      <c r="K33" s="17"/>
      <c r="L33" s="17"/>
      <c r="M33" s="18"/>
      <c r="N33" s="17"/>
      <c r="O33" s="22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</row>
    <row r="34" spans="1:36" ht="16.899999999999999" customHeight="1" x14ac:dyDescent="0.2">
      <c r="A34" s="80" t="s">
        <v>40</v>
      </c>
      <c r="B34" s="32" t="s">
        <v>43</v>
      </c>
      <c r="C34" s="10">
        <v>330650</v>
      </c>
      <c r="D34" s="5">
        <v>349100</v>
      </c>
      <c r="E34" s="5">
        <v>344150</v>
      </c>
      <c r="F34" s="5">
        <v>426900</v>
      </c>
      <c r="G34" s="5">
        <v>384500</v>
      </c>
      <c r="H34" s="5">
        <v>465950</v>
      </c>
      <c r="I34" s="5">
        <v>473550</v>
      </c>
      <c r="J34" s="5">
        <v>306300</v>
      </c>
      <c r="K34" s="5">
        <v>355050</v>
      </c>
      <c r="L34" s="5">
        <v>425650</v>
      </c>
      <c r="M34" s="4">
        <v>362050</v>
      </c>
      <c r="N34" s="5">
        <v>380700</v>
      </c>
      <c r="O34" s="6">
        <f>SUM(C34:N34)</f>
        <v>4604550</v>
      </c>
      <c r="P34" s="1" t="s">
        <v>23</v>
      </c>
    </row>
    <row r="35" spans="1:36" ht="16.899999999999999" customHeight="1" x14ac:dyDescent="0.2">
      <c r="A35" s="80"/>
      <c r="B35" s="33" t="s">
        <v>44</v>
      </c>
      <c r="C35" s="25">
        <v>402050</v>
      </c>
      <c r="D35" s="8">
        <v>410250</v>
      </c>
      <c r="E35" s="8">
        <v>332100</v>
      </c>
      <c r="F35" s="8">
        <v>389150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7">
        <v>0</v>
      </c>
      <c r="N35" s="8">
        <v>0</v>
      </c>
      <c r="O35" s="9">
        <f>SUM(C35:N35)</f>
        <v>1533550</v>
      </c>
    </row>
    <row r="36" spans="1:36" ht="16.899999999999999" customHeight="1" x14ac:dyDescent="0.2">
      <c r="A36" s="80"/>
      <c r="B36" s="34" t="s">
        <v>37</v>
      </c>
      <c r="C36" s="64">
        <f>(C35/C34-1)*100</f>
        <v>21.593830334190223</v>
      </c>
      <c r="D36" s="65">
        <f>(D35/D34-1)*100</f>
        <v>17.516470925236316</v>
      </c>
      <c r="E36" s="65">
        <f>(E35-E34)/E35%</f>
        <v>-3.6284251731406201</v>
      </c>
      <c r="F36" s="65">
        <f>(F35-F34)/F35%</f>
        <v>-9.7006295772838236</v>
      </c>
      <c r="G36" s="17"/>
      <c r="H36" s="17"/>
      <c r="I36" s="17"/>
      <c r="J36" s="17"/>
      <c r="K36" s="17"/>
      <c r="L36" s="17"/>
      <c r="M36" s="18"/>
      <c r="N36" s="17"/>
      <c r="O36" s="22"/>
    </row>
    <row r="37" spans="1:36" ht="16.899999999999999" customHeight="1" x14ac:dyDescent="0.2">
      <c r="A37" s="80" t="s">
        <v>41</v>
      </c>
      <c r="B37" s="32" t="s">
        <v>43</v>
      </c>
      <c r="C37" s="10">
        <v>408850</v>
      </c>
      <c r="D37" s="5">
        <v>345500</v>
      </c>
      <c r="E37" s="5">
        <v>349450</v>
      </c>
      <c r="F37" s="5">
        <v>347700</v>
      </c>
      <c r="G37" s="5">
        <v>300050</v>
      </c>
      <c r="H37" s="5">
        <v>487000</v>
      </c>
      <c r="I37" s="5">
        <v>406450</v>
      </c>
      <c r="J37" s="5">
        <v>291550</v>
      </c>
      <c r="K37" s="5">
        <v>367500</v>
      </c>
      <c r="L37" s="5">
        <v>382950</v>
      </c>
      <c r="M37" s="4">
        <v>392500</v>
      </c>
      <c r="N37" s="5">
        <v>395600</v>
      </c>
      <c r="O37" s="6">
        <f>SUM(C37:N37)</f>
        <v>4475100</v>
      </c>
      <c r="P37" s="1" t="s">
        <v>24</v>
      </c>
    </row>
    <row r="38" spans="1:36" ht="16.149999999999999" customHeight="1" x14ac:dyDescent="0.2">
      <c r="A38" s="80"/>
      <c r="B38" s="33" t="s">
        <v>44</v>
      </c>
      <c r="C38" s="25">
        <v>397650</v>
      </c>
      <c r="D38" s="8">
        <v>415800</v>
      </c>
      <c r="E38" s="8">
        <v>357300</v>
      </c>
      <c r="F38" s="8">
        <v>390350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7">
        <v>0</v>
      </c>
      <c r="N38" s="8">
        <v>0</v>
      </c>
      <c r="O38" s="9">
        <f>SUM(C38:N38)</f>
        <v>1561100</v>
      </c>
    </row>
    <row r="39" spans="1:36" ht="16.149999999999999" customHeight="1" x14ac:dyDescent="0.2">
      <c r="A39" s="80"/>
      <c r="B39" s="34" t="s">
        <v>37</v>
      </c>
      <c r="C39" s="64">
        <f>(C38-C37)/C38%</f>
        <v>-2.8165472148874637</v>
      </c>
      <c r="D39" s="65">
        <f>(D38/D37-1)*100</f>
        <v>20.347322720694638</v>
      </c>
      <c r="E39" s="65">
        <f>(E38/E37-1)*100</f>
        <v>2.2463871798540591</v>
      </c>
      <c r="F39" s="65">
        <f>(F38/F37-1)*100</f>
        <v>12.266321541558822</v>
      </c>
      <c r="G39" s="17"/>
      <c r="H39" s="17"/>
      <c r="I39" s="17"/>
      <c r="J39" s="17"/>
      <c r="K39" s="17"/>
      <c r="L39" s="17"/>
      <c r="M39" s="18"/>
      <c r="N39" s="17"/>
      <c r="O39" s="22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</row>
    <row r="40" spans="1:36" ht="16.899999999999999" customHeight="1" x14ac:dyDescent="0.2">
      <c r="A40" s="80" t="s">
        <v>34</v>
      </c>
      <c r="B40" s="32" t="s">
        <v>43</v>
      </c>
      <c r="C40" s="10">
        <v>667150</v>
      </c>
      <c r="D40" s="5">
        <v>701850</v>
      </c>
      <c r="E40" s="5">
        <v>567550</v>
      </c>
      <c r="F40" s="5">
        <v>649900</v>
      </c>
      <c r="G40" s="5">
        <v>682050</v>
      </c>
      <c r="H40" s="5">
        <v>727750</v>
      </c>
      <c r="I40" s="5">
        <v>704250</v>
      </c>
      <c r="J40" s="5">
        <v>511000</v>
      </c>
      <c r="K40" s="5">
        <v>589900</v>
      </c>
      <c r="L40" s="5">
        <v>778850</v>
      </c>
      <c r="M40" s="4">
        <v>680750</v>
      </c>
      <c r="N40" s="5">
        <v>660600</v>
      </c>
      <c r="O40" s="6">
        <f>SUM(C40:N40)</f>
        <v>7921600</v>
      </c>
      <c r="P40" s="1" t="s">
        <v>14</v>
      </c>
    </row>
    <row r="41" spans="1:36" ht="16.899999999999999" customHeight="1" x14ac:dyDescent="0.2">
      <c r="A41" s="80"/>
      <c r="B41" s="33" t="s">
        <v>44</v>
      </c>
      <c r="C41" s="25">
        <v>678700</v>
      </c>
      <c r="D41" s="8">
        <v>710800</v>
      </c>
      <c r="E41" s="8">
        <v>527050</v>
      </c>
      <c r="F41" s="8">
        <v>679400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7">
        <v>0</v>
      </c>
      <c r="N41" s="8">
        <v>0</v>
      </c>
      <c r="O41" s="9">
        <f>SUM(C41:N41)</f>
        <v>2595950</v>
      </c>
    </row>
    <row r="42" spans="1:36" ht="16.149999999999999" customHeight="1" x14ac:dyDescent="0.2">
      <c r="A42" s="80"/>
      <c r="B42" s="34" t="s">
        <v>37</v>
      </c>
      <c r="C42" s="64">
        <f>(C41/C40-1)*100</f>
        <v>1.7312448474855691</v>
      </c>
      <c r="D42" s="65">
        <f>(D41/D40-1)*100</f>
        <v>1.2752012538291613</v>
      </c>
      <c r="E42" s="65">
        <f>(E41-E40)/E41%</f>
        <v>-7.6842804288018218</v>
      </c>
      <c r="F42" s="65">
        <f>(F41/F40-1)*100</f>
        <v>4.5391598707493541</v>
      </c>
      <c r="G42" s="17"/>
      <c r="H42" s="17"/>
      <c r="I42" s="17"/>
      <c r="J42" s="17"/>
      <c r="K42" s="17"/>
      <c r="L42" s="17"/>
      <c r="M42" s="18"/>
      <c r="N42" s="17"/>
      <c r="O42" s="22"/>
    </row>
    <row r="43" spans="1:36" ht="16.899999999999999" customHeight="1" x14ac:dyDescent="0.2">
      <c r="A43" s="80" t="s">
        <v>35</v>
      </c>
      <c r="B43" s="32" t="s">
        <v>43</v>
      </c>
      <c r="C43" s="10">
        <v>480050</v>
      </c>
      <c r="D43" s="5">
        <v>441900</v>
      </c>
      <c r="E43" s="5">
        <v>388350</v>
      </c>
      <c r="F43" s="5">
        <v>472650</v>
      </c>
      <c r="G43" s="5">
        <v>413700</v>
      </c>
      <c r="H43" s="5">
        <v>567950</v>
      </c>
      <c r="I43" s="5">
        <v>614800</v>
      </c>
      <c r="J43" s="5">
        <v>356600</v>
      </c>
      <c r="K43" s="5">
        <v>469500</v>
      </c>
      <c r="L43" s="5">
        <v>580150</v>
      </c>
      <c r="M43" s="4">
        <v>482350</v>
      </c>
      <c r="N43" s="5">
        <v>530000</v>
      </c>
      <c r="O43" s="6">
        <f>SUM(C43:N43)</f>
        <v>5798000</v>
      </c>
      <c r="P43" s="1" t="s">
        <v>25</v>
      </c>
    </row>
    <row r="44" spans="1:36" ht="16.149999999999999" customHeight="1" x14ac:dyDescent="0.2">
      <c r="A44" s="80"/>
      <c r="B44" s="33" t="s">
        <v>44</v>
      </c>
      <c r="C44" s="25">
        <v>592400</v>
      </c>
      <c r="D44" s="8">
        <v>539050</v>
      </c>
      <c r="E44" s="8">
        <v>441800</v>
      </c>
      <c r="F44" s="8">
        <v>587200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7">
        <v>0</v>
      </c>
      <c r="N44" s="8">
        <v>0</v>
      </c>
      <c r="O44" s="9">
        <f>SUM(C44:N44)</f>
        <v>2160450</v>
      </c>
    </row>
    <row r="45" spans="1:36" ht="16.899999999999999" customHeight="1" x14ac:dyDescent="0.2">
      <c r="A45" s="80"/>
      <c r="B45" s="34" t="s">
        <v>37</v>
      </c>
      <c r="C45" s="64">
        <f>(C44/C43-1)*100</f>
        <v>23.403812102905942</v>
      </c>
      <c r="D45" s="65">
        <f>(D44/D43-1)*100</f>
        <v>21.984611903145513</v>
      </c>
      <c r="E45" s="65">
        <f>(E44/E43-1)*100</f>
        <v>13.763357795802754</v>
      </c>
      <c r="F45" s="65">
        <f>(F44/F43-1)*100</f>
        <v>24.235692372791707</v>
      </c>
      <c r="G45" s="17"/>
      <c r="H45" s="17"/>
      <c r="I45" s="17"/>
      <c r="J45" s="17"/>
      <c r="K45" s="17"/>
      <c r="L45" s="17"/>
      <c r="M45" s="18"/>
      <c r="N45" s="17"/>
      <c r="O45" s="22"/>
    </row>
    <row r="46" spans="1:36" ht="16.899999999999999" customHeight="1" x14ac:dyDescent="0.2">
      <c r="A46" s="80" t="s">
        <v>36</v>
      </c>
      <c r="B46" s="32" t="s">
        <v>43</v>
      </c>
      <c r="C46" s="10">
        <v>347700</v>
      </c>
      <c r="D46" s="5">
        <v>431550</v>
      </c>
      <c r="E46" s="5">
        <v>258950</v>
      </c>
      <c r="F46" s="5">
        <v>388800</v>
      </c>
      <c r="G46" s="5">
        <v>456350</v>
      </c>
      <c r="H46" s="5">
        <v>524750</v>
      </c>
      <c r="I46" s="5">
        <v>388950</v>
      </c>
      <c r="J46" s="5">
        <v>325450</v>
      </c>
      <c r="K46" s="5">
        <v>326400</v>
      </c>
      <c r="L46" s="5">
        <v>406950</v>
      </c>
      <c r="M46" s="4">
        <v>355700</v>
      </c>
      <c r="N46" s="5">
        <v>418500</v>
      </c>
      <c r="O46" s="6">
        <f>SUM(C46:N46)</f>
        <v>4630050</v>
      </c>
      <c r="P46" s="3" t="s">
        <v>26</v>
      </c>
      <c r="Q46" s="2"/>
      <c r="R46" s="2"/>
      <c r="S46" s="2"/>
    </row>
    <row r="47" spans="1:36" ht="16.899999999999999" customHeight="1" x14ac:dyDescent="0.2">
      <c r="A47" s="80"/>
      <c r="B47" s="33" t="s">
        <v>44</v>
      </c>
      <c r="C47" s="25">
        <v>353600</v>
      </c>
      <c r="D47" s="8">
        <v>375650</v>
      </c>
      <c r="E47" s="8">
        <v>281950</v>
      </c>
      <c r="F47" s="8">
        <v>317950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7">
        <v>0</v>
      </c>
      <c r="N47" s="8">
        <v>0</v>
      </c>
      <c r="O47" s="9">
        <f>SUM(C47:N47)</f>
        <v>1329150</v>
      </c>
      <c r="P47" s="2"/>
      <c r="Q47" s="2"/>
      <c r="R47" s="2"/>
      <c r="S47" s="2"/>
    </row>
    <row r="48" spans="1:36" ht="18" customHeight="1" thickBot="1" x14ac:dyDescent="0.25">
      <c r="A48" s="81"/>
      <c r="B48" s="34" t="s">
        <v>37</v>
      </c>
      <c r="C48" s="64">
        <f>(C47/C46-1)*100</f>
        <v>1.6968651136036739</v>
      </c>
      <c r="D48" s="66">
        <f>(D47-D46)/D47%</f>
        <v>-14.880873153201119</v>
      </c>
      <c r="E48" s="65">
        <f>(E47/E46-1)*100</f>
        <v>8.8820235566711823</v>
      </c>
      <c r="F48" s="65">
        <f>(F47-F46)/F47%</f>
        <v>-22.283377889605283</v>
      </c>
      <c r="G48" s="20"/>
      <c r="H48" s="20"/>
      <c r="I48" s="20"/>
      <c r="J48" s="20"/>
      <c r="K48" s="20"/>
      <c r="L48" s="20"/>
      <c r="M48" s="20"/>
      <c r="N48" s="17"/>
      <c r="O48" s="22"/>
      <c r="P48" s="19"/>
      <c r="Q48" s="19"/>
      <c r="R48" s="19"/>
      <c r="S48" s="19"/>
    </row>
    <row r="49" spans="1:15" ht="33" customHeight="1" thickTop="1" x14ac:dyDescent="0.15">
      <c r="A49" s="77" t="s">
        <v>59</v>
      </c>
      <c r="B49" s="35" t="s">
        <v>43</v>
      </c>
      <c r="C49" s="37">
        <f>C4+C7+C10+C13+C16+C19+C22+C25+C28+C31+C34+C37+C40+C43+C46</f>
        <v>6566150</v>
      </c>
      <c r="D49" s="38">
        <f t="shared" ref="D49:O49" si="0">D4+D7+D10+D13+D16+D19+D22+D25+D28+D31+D34+D37+D40+D43+D46</f>
        <v>6308350</v>
      </c>
      <c r="E49" s="38">
        <f t="shared" si="0"/>
        <v>5563100</v>
      </c>
      <c r="F49" s="39">
        <f t="shared" si="0"/>
        <v>6381250</v>
      </c>
      <c r="G49" s="38">
        <f t="shared" si="0"/>
        <v>6207750</v>
      </c>
      <c r="H49" s="38">
        <f t="shared" si="0"/>
        <v>7167600</v>
      </c>
      <c r="I49" s="38">
        <f t="shared" si="0"/>
        <v>6932900</v>
      </c>
      <c r="J49" s="38">
        <f t="shared" si="0"/>
        <v>5589150</v>
      </c>
      <c r="K49" s="38">
        <f t="shared" si="0"/>
        <v>5653150</v>
      </c>
      <c r="L49" s="38">
        <f t="shared" si="0"/>
        <v>7136800</v>
      </c>
      <c r="M49" s="38">
        <f t="shared" si="0"/>
        <v>6580000</v>
      </c>
      <c r="N49" s="38">
        <f t="shared" si="0"/>
        <v>6668300</v>
      </c>
      <c r="O49" s="40">
        <f t="shared" si="0"/>
        <v>76754500</v>
      </c>
    </row>
    <row r="50" spans="1:15" ht="32.450000000000003" customHeight="1" x14ac:dyDescent="0.15">
      <c r="A50" s="78"/>
      <c r="B50" s="33" t="s">
        <v>44</v>
      </c>
      <c r="C50" s="41">
        <f>C5+C8+C11+C14+C17+C20+C23+C26+C29+C32+C35+C38+C41+C44+C47</f>
        <v>6742450</v>
      </c>
      <c r="D50" s="42">
        <f t="shared" ref="D50:O50" si="1">D5+D8+D11+D14+D17+D20+D23+D26+D29+D32+D35+D38+D41+D44+D47</f>
        <v>6685750</v>
      </c>
      <c r="E50" s="42">
        <f t="shared" si="1"/>
        <v>5760850</v>
      </c>
      <c r="F50" s="43">
        <f t="shared" si="1"/>
        <v>6474500</v>
      </c>
      <c r="G50" s="42">
        <f t="shared" si="1"/>
        <v>0</v>
      </c>
      <c r="H50" s="42">
        <f t="shared" si="1"/>
        <v>0</v>
      </c>
      <c r="I50" s="42">
        <f t="shared" si="1"/>
        <v>0</v>
      </c>
      <c r="J50" s="42">
        <f t="shared" si="1"/>
        <v>0</v>
      </c>
      <c r="K50" s="42">
        <f t="shared" si="1"/>
        <v>0</v>
      </c>
      <c r="L50" s="42">
        <f t="shared" si="1"/>
        <v>0</v>
      </c>
      <c r="M50" s="42">
        <f t="shared" si="1"/>
        <v>0</v>
      </c>
      <c r="N50" s="42">
        <f t="shared" si="1"/>
        <v>0</v>
      </c>
      <c r="O50" s="44">
        <f t="shared" si="1"/>
        <v>25663550</v>
      </c>
    </row>
    <row r="51" spans="1:15" ht="32.450000000000003" customHeight="1" thickBot="1" x14ac:dyDescent="0.2">
      <c r="A51" s="79"/>
      <c r="B51" s="36" t="s">
        <v>37</v>
      </c>
      <c r="C51" s="67">
        <f>(C50/C49-1)*100</f>
        <v>2.6849828285981925</v>
      </c>
      <c r="D51" s="68">
        <f>(D50/D49-1)*100</f>
        <v>5.9825469417517985</v>
      </c>
      <c r="E51" s="68">
        <f>(E50/E49-1)*100</f>
        <v>3.5546727543995349</v>
      </c>
      <c r="F51" s="68">
        <f>(F50/F49-1)*100</f>
        <v>1.4613124387855114</v>
      </c>
      <c r="G51" s="45"/>
      <c r="H51" s="45"/>
      <c r="I51" s="45"/>
      <c r="J51" s="45"/>
      <c r="K51" s="45"/>
      <c r="L51" s="45"/>
      <c r="M51" s="45"/>
      <c r="N51" s="45"/>
      <c r="O51" s="46"/>
    </row>
    <row r="52" spans="1:15" x14ac:dyDescent="0.15">
      <c r="B52" s="12"/>
    </row>
    <row r="53" spans="1:15" x14ac:dyDescent="0.15">
      <c r="B53" s="12"/>
    </row>
    <row r="54" spans="1:15" x14ac:dyDescent="0.15">
      <c r="B54" s="12"/>
    </row>
    <row r="55" spans="1:15" x14ac:dyDescent="0.15">
      <c r="B55" s="12"/>
    </row>
    <row r="56" spans="1:15" x14ac:dyDescent="0.15">
      <c r="B56" s="12"/>
    </row>
    <row r="57" spans="1:15" x14ac:dyDescent="0.15">
      <c r="B57" s="12"/>
    </row>
    <row r="58" spans="1:15" x14ac:dyDescent="0.15">
      <c r="B58" s="12"/>
    </row>
    <row r="59" spans="1:15" x14ac:dyDescent="0.15">
      <c r="B59" s="12"/>
    </row>
    <row r="60" spans="1:15" x14ac:dyDescent="0.15">
      <c r="B60" s="12"/>
    </row>
    <row r="61" spans="1:15" x14ac:dyDescent="0.15">
      <c r="B61" s="12"/>
    </row>
    <row r="62" spans="1:15" x14ac:dyDescent="0.15">
      <c r="B62" s="12"/>
    </row>
    <row r="63" spans="1:15" x14ac:dyDescent="0.15">
      <c r="B63" s="12"/>
    </row>
    <row r="64" spans="1:15" x14ac:dyDescent="0.15">
      <c r="B64" s="12"/>
    </row>
    <row r="65" spans="2:2" x14ac:dyDescent="0.15">
      <c r="B65" s="12"/>
    </row>
    <row r="66" spans="2:2" x14ac:dyDescent="0.15">
      <c r="B66" s="12"/>
    </row>
    <row r="67" spans="2:2" x14ac:dyDescent="0.15">
      <c r="B67" s="12"/>
    </row>
    <row r="68" spans="2:2" x14ac:dyDescent="0.15">
      <c r="B68" s="12"/>
    </row>
    <row r="69" spans="2:2" x14ac:dyDescent="0.15">
      <c r="B69" s="12"/>
    </row>
    <row r="70" spans="2:2" x14ac:dyDescent="0.15">
      <c r="B70" s="12"/>
    </row>
    <row r="71" spans="2:2" x14ac:dyDescent="0.15">
      <c r="B71" s="12"/>
    </row>
    <row r="72" spans="2:2" x14ac:dyDescent="0.15">
      <c r="B72" s="12"/>
    </row>
    <row r="73" spans="2:2" x14ac:dyDescent="0.15">
      <c r="B73" s="12"/>
    </row>
    <row r="74" spans="2:2" x14ac:dyDescent="0.15">
      <c r="B74" s="12"/>
    </row>
    <row r="75" spans="2:2" x14ac:dyDescent="0.15">
      <c r="B75" s="12"/>
    </row>
    <row r="76" spans="2:2" x14ac:dyDescent="0.15">
      <c r="B76" s="12"/>
    </row>
    <row r="77" spans="2:2" x14ac:dyDescent="0.15">
      <c r="B77" s="12"/>
    </row>
    <row r="78" spans="2:2" x14ac:dyDescent="0.15">
      <c r="B78" s="12"/>
    </row>
    <row r="79" spans="2:2" x14ac:dyDescent="0.15">
      <c r="B79" s="12"/>
    </row>
    <row r="80" spans="2:2" x14ac:dyDescent="0.15">
      <c r="B80" s="12"/>
    </row>
    <row r="81" spans="2:2" x14ac:dyDescent="0.15">
      <c r="B81" s="12"/>
    </row>
    <row r="82" spans="2:2" x14ac:dyDescent="0.15">
      <c r="B82" s="12"/>
    </row>
    <row r="83" spans="2:2" x14ac:dyDescent="0.15">
      <c r="B83" s="12"/>
    </row>
    <row r="84" spans="2:2" x14ac:dyDescent="0.15">
      <c r="B84" s="12"/>
    </row>
    <row r="85" spans="2:2" x14ac:dyDescent="0.15">
      <c r="B85" s="12"/>
    </row>
    <row r="86" spans="2:2" x14ac:dyDescent="0.15">
      <c r="B86" s="12"/>
    </row>
    <row r="87" spans="2:2" x14ac:dyDescent="0.15">
      <c r="B87" s="12"/>
    </row>
    <row r="88" spans="2:2" x14ac:dyDescent="0.15">
      <c r="B88" s="12"/>
    </row>
    <row r="89" spans="2:2" x14ac:dyDescent="0.15">
      <c r="B89" s="12"/>
    </row>
    <row r="90" spans="2:2" x14ac:dyDescent="0.15">
      <c r="B90" s="12"/>
    </row>
    <row r="91" spans="2:2" x14ac:dyDescent="0.15">
      <c r="B91" s="12"/>
    </row>
    <row r="92" spans="2:2" x14ac:dyDescent="0.15">
      <c r="B92" s="12"/>
    </row>
    <row r="93" spans="2:2" x14ac:dyDescent="0.15">
      <c r="B93" s="12"/>
    </row>
    <row r="94" spans="2:2" x14ac:dyDescent="0.15">
      <c r="B94" s="12"/>
    </row>
    <row r="95" spans="2:2" x14ac:dyDescent="0.15">
      <c r="B95" s="12"/>
    </row>
    <row r="96" spans="2:2" x14ac:dyDescent="0.15">
      <c r="B96" s="12"/>
    </row>
    <row r="97" spans="2:2" x14ac:dyDescent="0.15">
      <c r="B97" s="12"/>
    </row>
    <row r="98" spans="2:2" x14ac:dyDescent="0.15">
      <c r="B98" s="12"/>
    </row>
    <row r="99" spans="2:2" x14ac:dyDescent="0.15">
      <c r="B99" s="12"/>
    </row>
    <row r="100" spans="2:2" x14ac:dyDescent="0.15">
      <c r="B100" s="12"/>
    </row>
    <row r="101" spans="2:2" x14ac:dyDescent="0.15">
      <c r="B101" s="12"/>
    </row>
    <row r="102" spans="2:2" x14ac:dyDescent="0.15">
      <c r="B102" s="12"/>
    </row>
    <row r="103" spans="2:2" x14ac:dyDescent="0.15">
      <c r="B103" s="12"/>
    </row>
    <row r="104" spans="2:2" x14ac:dyDescent="0.15">
      <c r="B104" s="12"/>
    </row>
    <row r="105" spans="2:2" x14ac:dyDescent="0.15">
      <c r="B105" s="12"/>
    </row>
    <row r="106" spans="2:2" x14ac:dyDescent="0.15">
      <c r="B106" s="12"/>
    </row>
    <row r="107" spans="2:2" x14ac:dyDescent="0.15">
      <c r="B107" s="12"/>
    </row>
  </sheetData>
  <mergeCells count="17">
    <mergeCell ref="A7:A9"/>
    <mergeCell ref="A1:O2"/>
    <mergeCell ref="A19:A21"/>
    <mergeCell ref="A22:A24"/>
    <mergeCell ref="A10:A12"/>
    <mergeCell ref="A13:A15"/>
    <mergeCell ref="A4:A6"/>
    <mergeCell ref="A49:A51"/>
    <mergeCell ref="A16:A18"/>
    <mergeCell ref="A37:A39"/>
    <mergeCell ref="A40:A42"/>
    <mergeCell ref="A43:A45"/>
    <mergeCell ref="A25:A27"/>
    <mergeCell ref="A28:A30"/>
    <mergeCell ref="A31:A33"/>
    <mergeCell ref="A46:A48"/>
    <mergeCell ref="A34:A36"/>
  </mergeCells>
  <phoneticPr fontId="3"/>
  <printOptions gridLines="1"/>
  <pageMargins left="0.78740157480314965" right="0.19685039370078741" top="0.39370078740157483" bottom="0.19685039370078741" header="0.59055118110236227" footer="0.35433070866141736"/>
  <pageSetup paperSize="9" scale="64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opLeftCell="A13" zoomScale="75" zoomScaleNormal="75" workbookViewId="0">
      <selection activeCell="G8" sqref="G8"/>
    </sheetView>
  </sheetViews>
  <sheetFormatPr defaultRowHeight="13.5" x14ac:dyDescent="0.15"/>
  <cols>
    <col min="1" max="1" width="4.375" customWidth="1"/>
    <col min="2" max="2" width="19.625" customWidth="1"/>
    <col min="3" max="8" width="14.75" customWidth="1"/>
    <col min="9" max="9" width="17.75" customWidth="1"/>
    <col min="10" max="10" width="16.875" customWidth="1"/>
    <col min="11" max="14" width="12.875" customWidth="1"/>
  </cols>
  <sheetData>
    <row r="1" spans="1:14" ht="28.15" customHeight="1" x14ac:dyDescent="0.15">
      <c r="A1" s="87" t="s">
        <v>60</v>
      </c>
      <c r="B1" s="87"/>
      <c r="C1" s="87"/>
      <c r="D1" s="87"/>
      <c r="E1" s="87"/>
      <c r="F1" s="87"/>
      <c r="G1" s="87"/>
      <c r="H1" s="87"/>
      <c r="I1" s="87"/>
    </row>
    <row r="2" spans="1:14" ht="31.15" customHeight="1" x14ac:dyDescent="0.15">
      <c r="A2" s="47"/>
      <c r="B2" s="48"/>
      <c r="C2" s="13" t="s">
        <v>61</v>
      </c>
      <c r="D2" s="13" t="s">
        <v>62</v>
      </c>
      <c r="E2" s="13" t="s">
        <v>63</v>
      </c>
      <c r="F2" s="13" t="s">
        <v>64</v>
      </c>
      <c r="G2" s="13" t="s">
        <v>65</v>
      </c>
      <c r="H2" s="13" t="s">
        <v>66</v>
      </c>
      <c r="I2" s="47"/>
    </row>
    <row r="3" spans="1:14" ht="27.6" customHeight="1" x14ac:dyDescent="0.15">
      <c r="A3" s="47"/>
      <c r="B3" s="13" t="s">
        <v>46</v>
      </c>
      <c r="C3" s="28">
        <v>6566150</v>
      </c>
      <c r="D3" s="28">
        <v>6308350</v>
      </c>
      <c r="E3" s="28">
        <v>5563100</v>
      </c>
      <c r="F3" s="28">
        <v>6381250</v>
      </c>
      <c r="G3" s="28">
        <v>6207750</v>
      </c>
      <c r="H3" s="28">
        <v>7167600</v>
      </c>
      <c r="I3" s="47"/>
      <c r="J3" s="15"/>
      <c r="K3" s="11"/>
      <c r="L3" s="11"/>
      <c r="M3" s="11"/>
      <c r="N3" s="11"/>
    </row>
    <row r="4" spans="1:14" ht="27" customHeight="1" x14ac:dyDescent="0.15">
      <c r="A4" s="47"/>
      <c r="B4" s="13" t="s">
        <v>45</v>
      </c>
      <c r="C4" s="28">
        <v>6742450</v>
      </c>
      <c r="D4" s="28">
        <v>6685750</v>
      </c>
      <c r="E4" s="28">
        <v>5760850</v>
      </c>
      <c r="F4" s="28">
        <v>6474500</v>
      </c>
      <c r="G4" s="28"/>
      <c r="H4" s="28"/>
      <c r="I4" s="47"/>
      <c r="J4" s="12"/>
    </row>
    <row r="5" spans="1:14" ht="32.450000000000003" customHeight="1" thickBot="1" x14ac:dyDescent="0.2">
      <c r="A5" s="47"/>
      <c r="B5" s="49" t="s">
        <v>67</v>
      </c>
      <c r="C5" s="50">
        <f>(C4-C3)/C3*100</f>
        <v>2.6849828285981894</v>
      </c>
      <c r="D5" s="50">
        <f>(D4-D3)/D3*100</f>
        <v>5.9825469417518056</v>
      </c>
      <c r="E5" s="50">
        <f>(E4-E3)/E3*100</f>
        <v>3.5546727543995251</v>
      </c>
      <c r="F5" s="50">
        <f>(F4-F3)/F3*100</f>
        <v>1.4613124387855045</v>
      </c>
      <c r="G5" s="50"/>
      <c r="H5" s="50"/>
      <c r="I5" s="47"/>
      <c r="J5" s="12"/>
    </row>
    <row r="6" spans="1:14" ht="27.6" customHeight="1" thickTop="1" x14ac:dyDescent="0.15">
      <c r="A6" s="51"/>
      <c r="B6" s="52" t="s">
        <v>47</v>
      </c>
      <c r="C6" s="53">
        <f>C3</f>
        <v>6566150</v>
      </c>
      <c r="D6" s="53">
        <f>C3+D3</f>
        <v>12874500</v>
      </c>
      <c r="E6" s="53">
        <f t="shared" ref="E6:H7" si="0">D6+E3</f>
        <v>18437600</v>
      </c>
      <c r="F6" s="53">
        <f t="shared" si="0"/>
        <v>24818850</v>
      </c>
      <c r="G6" s="53">
        <f t="shared" si="0"/>
        <v>31026600</v>
      </c>
      <c r="H6" s="53">
        <f t="shared" si="0"/>
        <v>38194200</v>
      </c>
      <c r="I6" s="51"/>
      <c r="J6" s="12"/>
    </row>
    <row r="7" spans="1:14" ht="27.6" customHeight="1" x14ac:dyDescent="0.15">
      <c r="A7" s="47"/>
      <c r="B7" s="13" t="s">
        <v>48</v>
      </c>
      <c r="C7" s="28">
        <f>C4</f>
        <v>6742450</v>
      </c>
      <c r="D7" s="28">
        <f>C7+D4</f>
        <v>13428200</v>
      </c>
      <c r="E7" s="28">
        <f t="shared" si="0"/>
        <v>19189050</v>
      </c>
      <c r="F7" s="28">
        <f t="shared" si="0"/>
        <v>25663550</v>
      </c>
      <c r="G7" s="28">
        <f t="shared" si="0"/>
        <v>25663550</v>
      </c>
      <c r="H7" s="28">
        <f t="shared" si="0"/>
        <v>25663550</v>
      </c>
      <c r="I7" s="47"/>
    </row>
    <row r="8" spans="1:14" ht="33" customHeight="1" x14ac:dyDescent="0.15">
      <c r="A8" s="47"/>
      <c r="B8" s="13" t="s">
        <v>68</v>
      </c>
      <c r="C8" s="54">
        <f>(C7-C6)/C6*100</f>
        <v>2.6849828285981894</v>
      </c>
      <c r="D8" s="54">
        <f>(D7-D6)/D6*100</f>
        <v>4.300749543671599</v>
      </c>
      <c r="E8" s="54">
        <f>(E7-E6)/E6*100</f>
        <v>4.0756389117889524</v>
      </c>
      <c r="F8" s="54">
        <f>(F7-F6)/F6*100</f>
        <v>3.4034614818978315</v>
      </c>
      <c r="G8" s="55"/>
      <c r="H8" s="55"/>
      <c r="I8" s="47"/>
    </row>
    <row r="9" spans="1:14" ht="24.6" customHeight="1" thickBot="1" x14ac:dyDescent="0.2">
      <c r="A9" s="47"/>
      <c r="B9" s="47"/>
      <c r="C9" s="47"/>
      <c r="D9" s="47"/>
      <c r="E9" s="47"/>
      <c r="F9" s="47"/>
      <c r="G9" s="47"/>
      <c r="H9" s="47"/>
      <c r="I9" s="47"/>
    </row>
    <row r="10" spans="1:14" ht="31.15" customHeight="1" x14ac:dyDescent="0.15">
      <c r="A10" s="47"/>
      <c r="B10" s="55"/>
      <c r="C10" s="13" t="s">
        <v>49</v>
      </c>
      <c r="D10" s="13" t="s">
        <v>50</v>
      </c>
      <c r="E10" s="13" t="s">
        <v>51</v>
      </c>
      <c r="F10" s="13" t="s">
        <v>52</v>
      </c>
      <c r="G10" s="13" t="s">
        <v>53</v>
      </c>
      <c r="H10" s="14" t="s">
        <v>54</v>
      </c>
      <c r="I10" s="56" t="s">
        <v>55</v>
      </c>
    </row>
    <row r="11" spans="1:14" ht="27.6" customHeight="1" x14ac:dyDescent="0.15">
      <c r="A11" s="47"/>
      <c r="B11" s="13" t="s">
        <v>69</v>
      </c>
      <c r="C11" s="28">
        <v>6932900</v>
      </c>
      <c r="D11" s="28">
        <v>5589150</v>
      </c>
      <c r="E11" s="28">
        <v>5653150</v>
      </c>
      <c r="F11" s="28">
        <v>7136800</v>
      </c>
      <c r="G11" s="28">
        <v>6580000</v>
      </c>
      <c r="H11" s="57">
        <v>6668300</v>
      </c>
      <c r="I11" s="58">
        <f>C3+D3+E3+F3+G3+H3+C11+D11+E11+F11+G11+H11</f>
        <v>76754500</v>
      </c>
    </row>
    <row r="12" spans="1:14" ht="27" customHeight="1" x14ac:dyDescent="0.15">
      <c r="A12" s="47"/>
      <c r="B12" s="13" t="s">
        <v>70</v>
      </c>
      <c r="C12" s="28"/>
      <c r="D12" s="28"/>
      <c r="E12" s="28"/>
      <c r="F12" s="28"/>
      <c r="G12" s="28"/>
      <c r="H12" s="57"/>
      <c r="I12" s="58">
        <f>C4+D4+E4+F4+G4+H4+C12+D12+E12+G12+H12</f>
        <v>25663550</v>
      </c>
    </row>
    <row r="13" spans="1:14" ht="33" customHeight="1" thickBot="1" x14ac:dyDescent="0.2">
      <c r="A13" s="47"/>
      <c r="B13" s="49" t="s">
        <v>71</v>
      </c>
      <c r="C13" s="50"/>
      <c r="D13" s="50"/>
      <c r="E13" s="50"/>
      <c r="F13" s="50"/>
      <c r="G13" s="50"/>
      <c r="H13" s="59"/>
      <c r="I13" s="60"/>
    </row>
    <row r="14" spans="1:14" ht="27.6" customHeight="1" thickTop="1" x14ac:dyDescent="0.15">
      <c r="A14" s="47"/>
      <c r="B14" s="52" t="s">
        <v>47</v>
      </c>
      <c r="C14" s="53">
        <f>H6+C11</f>
        <v>45127100</v>
      </c>
      <c r="D14" s="53">
        <f t="shared" ref="D14:H15" si="1">C14+D11</f>
        <v>50716250</v>
      </c>
      <c r="E14" s="53">
        <f t="shared" si="1"/>
        <v>56369400</v>
      </c>
      <c r="F14" s="53">
        <f t="shared" si="1"/>
        <v>63506200</v>
      </c>
      <c r="G14" s="53">
        <f t="shared" si="1"/>
        <v>70086200</v>
      </c>
      <c r="H14" s="61">
        <f t="shared" si="1"/>
        <v>76754500</v>
      </c>
      <c r="I14" s="58">
        <f>H14</f>
        <v>76754500</v>
      </c>
    </row>
    <row r="15" spans="1:14" ht="27.6" customHeight="1" x14ac:dyDescent="0.15">
      <c r="A15" s="47"/>
      <c r="B15" s="13" t="s">
        <v>48</v>
      </c>
      <c r="C15" s="28">
        <f>H7+C12</f>
        <v>25663550</v>
      </c>
      <c r="D15" s="28">
        <f t="shared" si="1"/>
        <v>25663550</v>
      </c>
      <c r="E15" s="28">
        <f t="shared" si="1"/>
        <v>25663550</v>
      </c>
      <c r="F15" s="28">
        <f t="shared" si="1"/>
        <v>25663550</v>
      </c>
      <c r="G15" s="28">
        <f t="shared" si="1"/>
        <v>25663550</v>
      </c>
      <c r="H15" s="57">
        <f t="shared" si="1"/>
        <v>25663550</v>
      </c>
      <c r="I15" s="58">
        <f>H15</f>
        <v>25663550</v>
      </c>
    </row>
    <row r="16" spans="1:14" ht="33" customHeight="1" thickBot="1" x14ac:dyDescent="0.2">
      <c r="A16" s="47"/>
      <c r="B16" s="13" t="s">
        <v>68</v>
      </c>
      <c r="C16" s="55"/>
      <c r="D16" s="55"/>
      <c r="E16" s="55"/>
      <c r="F16" s="55"/>
      <c r="G16" s="55"/>
      <c r="H16" s="62"/>
      <c r="I16" s="63"/>
    </row>
  </sheetData>
  <mergeCells count="1">
    <mergeCell ref="A1:I1"/>
  </mergeCells>
  <phoneticPr fontId="3"/>
  <pageMargins left="0.47" right="0.21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6"/>
  <sheetViews>
    <sheetView tabSelected="1" zoomScale="85" zoomScaleNormal="85" zoomScaleSheetLayoutView="100" workbookViewId="0">
      <selection activeCell="F21" sqref="F21"/>
    </sheetView>
  </sheetViews>
  <sheetFormatPr defaultColWidth="9" defaultRowHeight="18.75" x14ac:dyDescent="0.15"/>
  <cols>
    <col min="1" max="1" width="29" style="69" customWidth="1"/>
    <col min="2" max="2" width="15.125" style="69" bestFit="1" customWidth="1"/>
    <col min="3" max="4" width="14" style="69" customWidth="1"/>
    <col min="5" max="5" width="9.25" style="69" customWidth="1"/>
    <col min="6" max="6" width="27.75" style="69" customWidth="1"/>
    <col min="7" max="7" width="9.25" style="69" customWidth="1"/>
    <col min="8" max="8" width="14" style="69" customWidth="1"/>
    <col min="9" max="10" width="3.625" style="69" customWidth="1"/>
    <col min="11" max="11" width="17.25" style="69" customWidth="1"/>
    <col min="12" max="12" width="3.5" style="69" customWidth="1"/>
    <col min="13" max="13" width="12.375" style="69" customWidth="1"/>
    <col min="14" max="14" width="3.625" style="69" customWidth="1"/>
    <col min="15" max="16384" width="9" style="69"/>
  </cols>
  <sheetData>
    <row r="1" spans="1:7" x14ac:dyDescent="0.15">
      <c r="A1" s="69" t="s">
        <v>80</v>
      </c>
    </row>
    <row r="3" spans="1:7" x14ac:dyDescent="0.15">
      <c r="A3" s="70" t="s">
        <v>72</v>
      </c>
      <c r="B3" s="71" t="s">
        <v>84</v>
      </c>
      <c r="C3" s="71" t="s">
        <v>83</v>
      </c>
      <c r="E3" s="70"/>
      <c r="F3" s="71"/>
      <c r="G3" s="71"/>
    </row>
    <row r="4" spans="1:7" x14ac:dyDescent="0.15">
      <c r="A4" s="72" t="s">
        <v>28</v>
      </c>
      <c r="B4" s="89">
        <v>315</v>
      </c>
      <c r="C4" s="90">
        <v>123519</v>
      </c>
    </row>
    <row r="5" spans="1:7" ht="20.45" customHeight="1" x14ac:dyDescent="0.15">
      <c r="A5" s="72" t="s">
        <v>34</v>
      </c>
      <c r="B5" s="89">
        <v>144</v>
      </c>
      <c r="C5" s="90">
        <v>73899</v>
      </c>
    </row>
    <row r="6" spans="1:7" x14ac:dyDescent="0.15">
      <c r="A6" s="72" t="s">
        <v>33</v>
      </c>
      <c r="B6" s="90">
        <v>315</v>
      </c>
      <c r="C6" s="90">
        <v>86687</v>
      </c>
    </row>
    <row r="7" spans="1:7" x14ac:dyDescent="0.15">
      <c r="A7" s="72" t="s">
        <v>38</v>
      </c>
      <c r="B7" s="90">
        <v>315</v>
      </c>
      <c r="C7" s="90">
        <v>118675</v>
      </c>
    </row>
    <row r="8" spans="1:7" x14ac:dyDescent="0.15">
      <c r="A8" s="72" t="s">
        <v>27</v>
      </c>
      <c r="B8" s="89">
        <v>314</v>
      </c>
      <c r="C8" s="90">
        <v>86543</v>
      </c>
    </row>
    <row r="9" spans="1:7" x14ac:dyDescent="0.15">
      <c r="A9" s="72" t="s">
        <v>76</v>
      </c>
      <c r="B9" s="90">
        <v>315</v>
      </c>
      <c r="C9" s="90">
        <v>107576</v>
      </c>
    </row>
    <row r="10" spans="1:7" x14ac:dyDescent="0.15">
      <c r="A10" s="72" t="s">
        <v>77</v>
      </c>
      <c r="B10" s="90">
        <v>315</v>
      </c>
      <c r="C10" s="90">
        <v>132507</v>
      </c>
    </row>
    <row r="11" spans="1:7" x14ac:dyDescent="0.15">
      <c r="A11" s="72" t="s">
        <v>32</v>
      </c>
      <c r="B11" s="89">
        <v>312</v>
      </c>
      <c r="C11" s="90">
        <v>90510</v>
      </c>
    </row>
    <row r="12" spans="1:7" x14ac:dyDescent="0.15">
      <c r="A12" s="72" t="s">
        <v>39</v>
      </c>
      <c r="B12" s="89">
        <v>315</v>
      </c>
      <c r="C12" s="90">
        <v>94233</v>
      </c>
    </row>
    <row r="13" spans="1:7" x14ac:dyDescent="0.15">
      <c r="A13" s="72" t="s">
        <v>73</v>
      </c>
      <c r="B13" s="90">
        <v>315</v>
      </c>
      <c r="C13" s="90">
        <v>111654</v>
      </c>
    </row>
    <row r="14" spans="1:7" x14ac:dyDescent="0.15">
      <c r="A14" s="72" t="s">
        <v>74</v>
      </c>
      <c r="B14" s="90">
        <v>315</v>
      </c>
      <c r="C14" s="90">
        <v>153222</v>
      </c>
    </row>
    <row r="15" spans="1:7" x14ac:dyDescent="0.15">
      <c r="A15" s="72" t="s">
        <v>41</v>
      </c>
      <c r="B15" s="90">
        <v>315</v>
      </c>
      <c r="C15" s="89">
        <v>101909</v>
      </c>
    </row>
    <row r="16" spans="1:7" x14ac:dyDescent="0.15">
      <c r="A16" s="72" t="s">
        <v>36</v>
      </c>
      <c r="B16" s="90">
        <v>315</v>
      </c>
      <c r="C16" s="89">
        <v>87574</v>
      </c>
    </row>
    <row r="17" spans="1:7" x14ac:dyDescent="0.15">
      <c r="A17" s="72" t="s">
        <v>75</v>
      </c>
      <c r="B17" s="90">
        <v>315</v>
      </c>
      <c r="C17" s="89">
        <v>53012</v>
      </c>
    </row>
    <row r="18" spans="1:7" x14ac:dyDescent="0.15">
      <c r="A18" s="72" t="s">
        <v>29</v>
      </c>
      <c r="B18" s="90">
        <v>315</v>
      </c>
      <c r="C18" s="90">
        <v>111399</v>
      </c>
    </row>
    <row r="19" spans="1:7" x14ac:dyDescent="0.15">
      <c r="A19" s="74" t="s">
        <v>78</v>
      </c>
      <c r="B19" s="90">
        <v>315</v>
      </c>
      <c r="C19" s="90">
        <v>71548</v>
      </c>
    </row>
    <row r="20" spans="1:7" x14ac:dyDescent="0.15">
      <c r="A20" s="72" t="s">
        <v>30</v>
      </c>
      <c r="B20" s="90">
        <v>315</v>
      </c>
      <c r="C20" s="90">
        <v>233796</v>
      </c>
    </row>
    <row r="21" spans="1:7" x14ac:dyDescent="0.15">
      <c r="A21" s="72" t="s">
        <v>40</v>
      </c>
      <c r="B21" s="90">
        <v>315</v>
      </c>
      <c r="C21" s="90">
        <v>97912</v>
      </c>
    </row>
    <row r="22" spans="1:7" x14ac:dyDescent="0.15">
      <c r="A22" s="69" t="s">
        <v>81</v>
      </c>
      <c r="B22" s="91"/>
      <c r="C22" s="90">
        <v>1936175</v>
      </c>
      <c r="E22" s="88"/>
      <c r="F22" s="88"/>
      <c r="G22" s="73"/>
    </row>
    <row r="23" spans="1:7" x14ac:dyDescent="0.15">
      <c r="C23" s="75"/>
    </row>
    <row r="24" spans="1:7" x14ac:dyDescent="0.15">
      <c r="A24" s="69" t="s">
        <v>79</v>
      </c>
      <c r="C24" s="75"/>
    </row>
    <row r="25" spans="1:7" x14ac:dyDescent="0.15">
      <c r="C25" s="75"/>
    </row>
    <row r="26" spans="1:7" x14ac:dyDescent="0.15">
      <c r="C26" s="76" t="s">
        <v>82</v>
      </c>
    </row>
    <row r="27" spans="1:7" x14ac:dyDescent="0.15">
      <c r="C27" s="75"/>
    </row>
    <row r="28" spans="1:7" x14ac:dyDescent="0.15">
      <c r="C28" s="75"/>
    </row>
    <row r="29" spans="1:7" x14ac:dyDescent="0.15">
      <c r="C29" s="75"/>
    </row>
    <row r="30" spans="1:7" x14ac:dyDescent="0.15">
      <c r="C30" s="75"/>
    </row>
    <row r="31" spans="1:7" x14ac:dyDescent="0.15">
      <c r="C31" s="75"/>
    </row>
    <row r="32" spans="1:7" x14ac:dyDescent="0.15">
      <c r="C32" s="75"/>
    </row>
    <row r="33" spans="3:3" x14ac:dyDescent="0.15">
      <c r="C33" s="75"/>
    </row>
    <row r="34" spans="3:3" x14ac:dyDescent="0.15">
      <c r="C34" s="75"/>
    </row>
    <row r="35" spans="3:3" x14ac:dyDescent="0.15">
      <c r="C35" s="75"/>
    </row>
    <row r="36" spans="3:3" x14ac:dyDescent="0.15">
      <c r="C36" s="75"/>
    </row>
    <row r="37" spans="3:3" x14ac:dyDescent="0.15">
      <c r="C37" s="75"/>
    </row>
    <row r="38" spans="3:3" x14ac:dyDescent="0.15">
      <c r="C38" s="75"/>
    </row>
    <row r="39" spans="3:3" x14ac:dyDescent="0.15">
      <c r="C39" s="75"/>
    </row>
    <row r="40" spans="3:3" x14ac:dyDescent="0.15">
      <c r="C40" s="75"/>
    </row>
    <row r="41" spans="3:3" x14ac:dyDescent="0.15">
      <c r="C41" s="75"/>
    </row>
    <row r="42" spans="3:3" x14ac:dyDescent="0.15">
      <c r="C42" s="75"/>
    </row>
    <row r="43" spans="3:3" x14ac:dyDescent="0.15">
      <c r="C43" s="75"/>
    </row>
    <row r="44" spans="3:3" x14ac:dyDescent="0.15">
      <c r="C44" s="75"/>
    </row>
    <row r="45" spans="3:3" x14ac:dyDescent="0.15">
      <c r="C45" s="75"/>
    </row>
    <row r="46" spans="3:3" x14ac:dyDescent="0.15">
      <c r="C46" s="75"/>
    </row>
    <row r="47" spans="3:3" x14ac:dyDescent="0.15">
      <c r="C47" s="75"/>
    </row>
    <row r="48" spans="3:3" x14ac:dyDescent="0.15">
      <c r="C48" s="75"/>
    </row>
    <row r="49" spans="3:3" x14ac:dyDescent="0.15">
      <c r="C49" s="75"/>
    </row>
    <row r="50" spans="3:3" x14ac:dyDescent="0.15">
      <c r="C50" s="75"/>
    </row>
    <row r="51" spans="3:3" x14ac:dyDescent="0.15">
      <c r="C51" s="75"/>
    </row>
    <row r="52" spans="3:3" x14ac:dyDescent="0.15">
      <c r="C52" s="75"/>
    </row>
    <row r="53" spans="3:3" x14ac:dyDescent="0.15">
      <c r="C53" s="75"/>
    </row>
    <row r="54" spans="3:3" x14ac:dyDescent="0.15">
      <c r="C54" s="75"/>
    </row>
    <row r="55" spans="3:3" x14ac:dyDescent="0.15">
      <c r="C55" s="75"/>
    </row>
    <row r="56" spans="3:3" x14ac:dyDescent="0.15">
      <c r="C56" s="75"/>
    </row>
    <row r="57" spans="3:3" x14ac:dyDescent="0.15">
      <c r="C57" s="75"/>
    </row>
    <row r="58" spans="3:3" x14ac:dyDescent="0.15">
      <c r="C58" s="75"/>
    </row>
    <row r="59" spans="3:3" x14ac:dyDescent="0.15">
      <c r="C59" s="75"/>
    </row>
    <row r="60" spans="3:3" x14ac:dyDescent="0.15">
      <c r="C60" s="75"/>
    </row>
    <row r="61" spans="3:3" x14ac:dyDescent="0.15">
      <c r="C61" s="75"/>
    </row>
    <row r="62" spans="3:3" x14ac:dyDescent="0.15">
      <c r="C62" s="75"/>
    </row>
    <row r="63" spans="3:3" x14ac:dyDescent="0.15">
      <c r="C63" s="75"/>
    </row>
    <row r="64" spans="3:3" x14ac:dyDescent="0.15">
      <c r="C64" s="75"/>
    </row>
    <row r="65" spans="3:3" x14ac:dyDescent="0.15">
      <c r="C65" s="75"/>
    </row>
    <row r="66" spans="3:3" x14ac:dyDescent="0.15">
      <c r="C66" s="75"/>
    </row>
    <row r="67" spans="3:3" x14ac:dyDescent="0.15">
      <c r="C67" s="75"/>
    </row>
    <row r="68" spans="3:3" x14ac:dyDescent="0.15">
      <c r="C68" s="75"/>
    </row>
    <row r="69" spans="3:3" x14ac:dyDescent="0.15">
      <c r="C69" s="75"/>
    </row>
    <row r="70" spans="3:3" x14ac:dyDescent="0.15">
      <c r="C70" s="75"/>
    </row>
    <row r="71" spans="3:3" x14ac:dyDescent="0.15">
      <c r="C71" s="75"/>
    </row>
    <row r="72" spans="3:3" x14ac:dyDescent="0.15">
      <c r="C72" s="75"/>
    </row>
    <row r="73" spans="3:3" x14ac:dyDescent="0.15">
      <c r="C73" s="75"/>
    </row>
    <row r="74" spans="3:3" x14ac:dyDescent="0.15">
      <c r="C74" s="75"/>
    </row>
    <row r="75" spans="3:3" x14ac:dyDescent="0.15">
      <c r="C75" s="75"/>
    </row>
    <row r="76" spans="3:3" x14ac:dyDescent="0.15">
      <c r="C76" s="75"/>
    </row>
    <row r="77" spans="3:3" x14ac:dyDescent="0.15">
      <c r="C77" s="75"/>
    </row>
    <row r="78" spans="3:3" x14ac:dyDescent="0.15">
      <c r="C78" s="75"/>
    </row>
    <row r="79" spans="3:3" x14ac:dyDescent="0.15">
      <c r="C79" s="75"/>
    </row>
    <row r="80" spans="3:3" x14ac:dyDescent="0.15">
      <c r="C80" s="75"/>
    </row>
    <row r="81" spans="3:3" x14ac:dyDescent="0.15">
      <c r="C81" s="75"/>
    </row>
    <row r="82" spans="3:3" x14ac:dyDescent="0.15">
      <c r="C82" s="75"/>
    </row>
    <row r="83" spans="3:3" x14ac:dyDescent="0.15">
      <c r="C83" s="75"/>
    </row>
    <row r="84" spans="3:3" x14ac:dyDescent="0.15">
      <c r="C84" s="75"/>
    </row>
    <row r="85" spans="3:3" x14ac:dyDescent="0.15">
      <c r="C85" s="75"/>
    </row>
    <row r="86" spans="3:3" x14ac:dyDescent="0.15">
      <c r="C86" s="75"/>
    </row>
    <row r="87" spans="3:3" x14ac:dyDescent="0.15">
      <c r="C87" s="75"/>
    </row>
    <row r="88" spans="3:3" x14ac:dyDescent="0.15">
      <c r="C88" s="75"/>
    </row>
    <row r="89" spans="3:3" x14ac:dyDescent="0.15">
      <c r="C89" s="75"/>
    </row>
    <row r="90" spans="3:3" x14ac:dyDescent="0.15">
      <c r="C90" s="75"/>
    </row>
    <row r="91" spans="3:3" x14ac:dyDescent="0.15">
      <c r="C91" s="75"/>
    </row>
    <row r="92" spans="3:3" x14ac:dyDescent="0.15">
      <c r="C92" s="75"/>
    </row>
    <row r="93" spans="3:3" x14ac:dyDescent="0.15">
      <c r="C93" s="75"/>
    </row>
    <row r="94" spans="3:3" x14ac:dyDescent="0.15">
      <c r="C94" s="75"/>
    </row>
    <row r="95" spans="3:3" x14ac:dyDescent="0.15">
      <c r="C95" s="75"/>
    </row>
    <row r="96" spans="3:3" x14ac:dyDescent="0.15">
      <c r="C96" s="75"/>
    </row>
    <row r="97" spans="4:4" x14ac:dyDescent="0.15">
      <c r="D97" s="75"/>
    </row>
    <row r="98" spans="4:4" x14ac:dyDescent="0.15">
      <c r="D98" s="75"/>
    </row>
    <row r="99" spans="4:4" x14ac:dyDescent="0.15">
      <c r="D99" s="75"/>
    </row>
    <row r="100" spans="4:4" x14ac:dyDescent="0.15">
      <c r="D100" s="75"/>
    </row>
    <row r="101" spans="4:4" x14ac:dyDescent="0.15">
      <c r="D101" s="75"/>
    </row>
    <row r="102" spans="4:4" x14ac:dyDescent="0.15">
      <c r="D102" s="75"/>
    </row>
    <row r="103" spans="4:4" x14ac:dyDescent="0.15">
      <c r="D103" s="75"/>
    </row>
    <row r="104" spans="4:4" x14ac:dyDescent="0.15">
      <c r="D104" s="75"/>
    </row>
    <row r="105" spans="4:4" x14ac:dyDescent="0.15">
      <c r="D105" s="75"/>
    </row>
    <row r="106" spans="4:4" x14ac:dyDescent="0.15">
      <c r="D106" s="75"/>
    </row>
    <row r="107" spans="4:4" x14ac:dyDescent="0.15">
      <c r="D107" s="75"/>
    </row>
    <row r="108" spans="4:4" x14ac:dyDescent="0.15">
      <c r="D108" s="75"/>
    </row>
    <row r="109" spans="4:4" x14ac:dyDescent="0.15">
      <c r="D109" s="75"/>
    </row>
    <row r="110" spans="4:4" x14ac:dyDescent="0.15">
      <c r="D110" s="75"/>
    </row>
    <row r="111" spans="4:4" x14ac:dyDescent="0.15">
      <c r="D111" s="75"/>
    </row>
    <row r="112" spans="4:4" x14ac:dyDescent="0.15">
      <c r="D112" s="75"/>
    </row>
    <row r="113" spans="4:4" x14ac:dyDescent="0.15">
      <c r="D113" s="75"/>
    </row>
    <row r="114" spans="4:4" x14ac:dyDescent="0.15">
      <c r="D114" s="75"/>
    </row>
    <row r="115" spans="4:4" x14ac:dyDescent="0.15">
      <c r="D115" s="75"/>
    </row>
    <row r="116" spans="4:4" x14ac:dyDescent="0.15">
      <c r="D116" s="75"/>
    </row>
    <row r="117" spans="4:4" x14ac:dyDescent="0.15">
      <c r="D117" s="75"/>
    </row>
    <row r="118" spans="4:4" x14ac:dyDescent="0.15">
      <c r="D118" s="75"/>
    </row>
    <row r="119" spans="4:4" x14ac:dyDescent="0.15">
      <c r="D119" s="75"/>
    </row>
    <row r="120" spans="4:4" x14ac:dyDescent="0.15">
      <c r="D120" s="75"/>
    </row>
    <row r="121" spans="4:4" x14ac:dyDescent="0.15">
      <c r="D121" s="75"/>
    </row>
    <row r="122" spans="4:4" x14ac:dyDescent="0.15">
      <c r="D122" s="75"/>
    </row>
    <row r="123" spans="4:4" x14ac:dyDescent="0.15">
      <c r="D123" s="75"/>
    </row>
    <row r="124" spans="4:4" x14ac:dyDescent="0.15">
      <c r="D124" s="75"/>
    </row>
    <row r="125" spans="4:4" x14ac:dyDescent="0.15">
      <c r="D125" s="75"/>
    </row>
    <row r="126" spans="4:4" x14ac:dyDescent="0.15">
      <c r="D126" s="75"/>
    </row>
    <row r="127" spans="4:4" x14ac:dyDescent="0.15">
      <c r="D127" s="75"/>
    </row>
    <row r="128" spans="4:4" x14ac:dyDescent="0.15">
      <c r="D128" s="75"/>
    </row>
    <row r="129" spans="4:4" x14ac:dyDescent="0.15">
      <c r="D129" s="75"/>
    </row>
    <row r="130" spans="4:4" x14ac:dyDescent="0.15">
      <c r="D130" s="75"/>
    </row>
    <row r="131" spans="4:4" x14ac:dyDescent="0.15">
      <c r="D131" s="75"/>
    </row>
    <row r="132" spans="4:4" x14ac:dyDescent="0.15">
      <c r="D132" s="75"/>
    </row>
    <row r="133" spans="4:4" x14ac:dyDescent="0.15">
      <c r="D133" s="75"/>
    </row>
    <row r="134" spans="4:4" x14ac:dyDescent="0.15">
      <c r="D134" s="75"/>
    </row>
    <row r="135" spans="4:4" x14ac:dyDescent="0.15">
      <c r="D135" s="75"/>
    </row>
    <row r="136" spans="4:4" x14ac:dyDescent="0.15">
      <c r="D136" s="75"/>
    </row>
  </sheetData>
  <mergeCells count="1">
    <mergeCell ref="E22:F22"/>
  </mergeCells>
  <phoneticPr fontId="3"/>
  <printOptions verticalCentered="1"/>
  <pageMargins left="0.78740157480314965" right="0" top="0.19685039370078741" bottom="0" header="0.19685039370078741" footer="0"/>
  <pageSetup paperSize="9" scale="87" fitToHeight="0" orientation="landscape" r:id="rId1"/>
  <headerFooter alignWithMargins="0">
    <oddFooter>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１１．１２年度比較増減率</vt:lpstr>
      <vt:lpstr>同左月毎</vt:lpstr>
      <vt:lpstr>市民センターの利用状況（令和元年度）</vt:lpstr>
      <vt:lpstr>'１１．１２年度比較増減率'!Print_Area</vt:lpstr>
      <vt:lpstr>同左月毎!Print_Area</vt:lpstr>
      <vt:lpstr>'市民センターの利用状況（令和元年度）'!Print_Titles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　智哉</dc:creator>
  <cp:lastModifiedBy>無藤　一貴</cp:lastModifiedBy>
  <cp:lastPrinted>2020-09-02T08:40:38Z</cp:lastPrinted>
  <dcterms:created xsi:type="dcterms:W3CDTF">1997-01-08T22:48:59Z</dcterms:created>
  <dcterms:modified xsi:type="dcterms:W3CDTF">2022-03-02T02:32:21Z</dcterms:modified>
</cp:coreProperties>
</file>