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8175" windowHeight="10005" tabRatio="1000" activeTab="0"/>
  </bookViews>
  <sheets>
    <sheet name="★155" sheetId="1" r:id="rId1"/>
  </sheets>
  <definedNames>
    <definedName name="_xlnm.Print_Area" localSheetId="0">'★155'!$A$1:$M$86</definedName>
  </definedNames>
  <calcPr fullCalcOnLoad="1"/>
</workbook>
</file>

<file path=xl/sharedStrings.xml><?xml version="1.0" encoding="utf-8"?>
<sst xmlns="http://schemas.openxmlformats.org/spreadsheetml/2006/main" count="90" uniqueCount="65">
  <si>
    <t>その他</t>
  </si>
  <si>
    <t>（単位　千円）</t>
  </si>
  <si>
    <t>サービスの種類</t>
  </si>
  <si>
    <t>件　　数</t>
  </si>
  <si>
    <t>金　　額</t>
  </si>
  <si>
    <t>居宅介護サービス</t>
  </si>
  <si>
    <t>訪問入浴介護</t>
  </si>
  <si>
    <t>訪問看護</t>
  </si>
  <si>
    <t>福祉用具貸与</t>
  </si>
  <si>
    <t>特定施設入居者生活介護</t>
  </si>
  <si>
    <t>住宅改修費</t>
  </si>
  <si>
    <t>福祉用具購入費</t>
  </si>
  <si>
    <t>小規模多機能型居宅介護</t>
  </si>
  <si>
    <t>地域密着型介護老人福祉施設</t>
  </si>
  <si>
    <t>介護予防サービス</t>
  </si>
  <si>
    <t>介護予防訪問介護</t>
  </si>
  <si>
    <t>介護予防訪問入浴介護</t>
  </si>
  <si>
    <t>介護予防居宅療養管理指導</t>
  </si>
  <si>
    <t>介護予防特定施設入居者生活介護</t>
  </si>
  <si>
    <t>介護予防住宅改修費</t>
  </si>
  <si>
    <t>介護予防福祉用具購入費</t>
  </si>
  <si>
    <t>介護予防認知症対応型共同生活介護</t>
  </si>
  <si>
    <t>介護予防小規模多機能型居宅介護</t>
  </si>
  <si>
    <t>介護老人保健施設</t>
  </si>
  <si>
    <t>…</t>
  </si>
  <si>
    <t>高額医療合算介護サービス費</t>
  </si>
  <si>
    <t>特定入所者介護サービス費</t>
  </si>
  <si>
    <t xml:space="preserve">      （注）件数は、年間延受給者数である。</t>
  </si>
  <si>
    <t xml:space="preserve">  資料：福祉部介護保険課</t>
  </si>
  <si>
    <t>定期巡回・随時対応型訪問介護看護</t>
  </si>
  <si>
    <t>訪問リハビリテーション</t>
  </si>
  <si>
    <t>通所リハビリテーション</t>
  </si>
  <si>
    <t>短期入所療養介護</t>
  </si>
  <si>
    <t>居宅療養管理指導</t>
  </si>
  <si>
    <t>ケアプラン作成</t>
  </si>
  <si>
    <t>夜間対応型訪問介護</t>
  </si>
  <si>
    <t>認知症対応型通所介護</t>
  </si>
  <si>
    <t>介護予防訪問看護</t>
  </si>
  <si>
    <t>介護予防訪問リハビリテーション</t>
  </si>
  <si>
    <t>介護予防通所介護</t>
  </si>
  <si>
    <t>介護予防通所リハビリテーション</t>
  </si>
  <si>
    <t>介護予防短期入所療養介護</t>
  </si>
  <si>
    <t>介護予防ケアプラン作成</t>
  </si>
  <si>
    <t>介護予防認知症対応型通所介護</t>
  </si>
  <si>
    <t>介護老人福祉施設</t>
  </si>
  <si>
    <t>介護療養型医療施設</t>
  </si>
  <si>
    <t>高額介護サービス費</t>
  </si>
  <si>
    <t>-</t>
  </si>
  <si>
    <t>28</t>
  </si>
  <si>
    <t>平成25年度</t>
  </si>
  <si>
    <t>26</t>
  </si>
  <si>
    <t>27</t>
  </si>
  <si>
    <t>総　　　　　　　　　　　数</t>
  </si>
  <si>
    <t>訪問介護</t>
  </si>
  <si>
    <t>通所介護</t>
  </si>
  <si>
    <t>短期入所生活介護</t>
  </si>
  <si>
    <t>認知症対応型共同生活介護</t>
  </si>
  <si>
    <t>看護小規模多機能型居宅介護</t>
  </si>
  <si>
    <t>地域密着型通所介護</t>
  </si>
  <si>
    <t>介護予防福祉用具貸与</t>
  </si>
  <si>
    <t>介護予防短期入所生活介護</t>
  </si>
  <si>
    <t>施設介護サービス</t>
  </si>
  <si>
    <t>…</t>
  </si>
  <si>
    <t>審査支払手数料</t>
  </si>
  <si>
    <t xml:space="preserve">  155   介護保険の給付状況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</si>
</sst>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;&quot;△&quot;0.0;\-"/>
    <numFmt numFmtId="178" formatCode="0.0"/>
    <numFmt numFmtId="179" formatCode="0_);[Red]\(0\)"/>
  </numFmts>
  <fonts count="46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0" xfId="61" applyNumberFormat="1" applyFont="1" applyFill="1" applyBorder="1" applyAlignment="1" applyProtection="1">
      <alignment/>
      <protection/>
    </xf>
    <xf numFmtId="176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49" fontId="4" fillId="0" borderId="10" xfId="61" applyNumberFormat="1" applyFont="1" applyFill="1" applyBorder="1" applyAlignment="1" applyProtection="1">
      <alignment/>
      <protection/>
    </xf>
    <xf numFmtId="49" fontId="4" fillId="0" borderId="11" xfId="61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distributed" vertical="center"/>
      <protection/>
    </xf>
    <xf numFmtId="49" fontId="6" fillId="0" borderId="13" xfId="61" applyNumberFormat="1" applyFont="1" applyFill="1" applyBorder="1" applyAlignment="1" applyProtection="1" quotePrefix="1">
      <alignment horizontal="distributed" vertical="center"/>
      <protection/>
    </xf>
    <xf numFmtId="49" fontId="6" fillId="0" borderId="14" xfId="61" applyNumberFormat="1" applyFont="1" applyFill="1" applyBorder="1" applyAlignment="1" applyProtection="1" quotePrefix="1">
      <alignment horizontal="distributed" vertical="center"/>
      <protection/>
    </xf>
    <xf numFmtId="49" fontId="3" fillId="0" borderId="0" xfId="61" applyNumberFormat="1" applyFont="1" applyFill="1" applyBorder="1" applyAlignment="1" applyProtection="1">
      <alignment/>
      <protection/>
    </xf>
    <xf numFmtId="49" fontId="6" fillId="0" borderId="0" xfId="61" applyNumberFormat="1" applyFont="1" applyFill="1" applyBorder="1" applyAlignment="1" applyProtection="1">
      <alignment/>
      <protection/>
    </xf>
    <xf numFmtId="49" fontId="6" fillId="0" borderId="13" xfId="61" applyNumberFormat="1" applyFont="1" applyFill="1" applyBorder="1" applyAlignment="1" applyProtection="1" quotePrefix="1">
      <alignment/>
      <protection/>
    </xf>
    <xf numFmtId="49" fontId="7" fillId="0" borderId="0" xfId="61" applyNumberFormat="1" applyFont="1" applyFill="1" applyBorder="1" applyAlignment="1" applyProtection="1">
      <alignment horizontal="distributed"/>
      <protection/>
    </xf>
    <xf numFmtId="49" fontId="8" fillId="0" borderId="0" xfId="61" applyNumberFormat="1" applyFont="1" applyFill="1" applyBorder="1" applyAlignment="1" applyProtection="1">
      <alignment horizontal="distributed"/>
      <protection/>
    </xf>
    <xf numFmtId="49" fontId="7" fillId="0" borderId="13" xfId="61" applyNumberFormat="1" applyFont="1" applyFill="1" applyBorder="1" applyAlignment="1" applyProtection="1" quotePrefix="1">
      <alignment/>
      <protection/>
    </xf>
    <xf numFmtId="49" fontId="3" fillId="0" borderId="11" xfId="61" applyNumberFormat="1" applyFont="1" applyFill="1" applyBorder="1" applyAlignment="1" applyProtection="1">
      <alignment/>
      <protection/>
    </xf>
    <xf numFmtId="49" fontId="6" fillId="0" borderId="15" xfId="61" applyNumberFormat="1" applyFont="1" applyFill="1" applyBorder="1" applyAlignment="1" applyProtection="1">
      <alignment/>
      <protection/>
    </xf>
    <xf numFmtId="37" fontId="3" fillId="0" borderId="0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Fill="1" applyBorder="1" applyAlignment="1" applyProtection="1">
      <alignment horizontal="right"/>
      <protection/>
    </xf>
    <xf numFmtId="49" fontId="4" fillId="0" borderId="0" xfId="61" applyNumberFormat="1" applyFont="1" applyFill="1" applyBorder="1" applyAlignment="1" applyProtection="1" quotePrefix="1">
      <alignment/>
      <protection/>
    </xf>
    <xf numFmtId="49" fontId="3" fillId="0" borderId="11" xfId="61" applyNumberFormat="1" applyFont="1" applyFill="1" applyBorder="1">
      <alignment/>
      <protection/>
    </xf>
    <xf numFmtId="37" fontId="4" fillId="0" borderId="0" xfId="61" applyNumberFormat="1" applyFont="1" applyFill="1" applyBorder="1" applyAlignment="1" applyProtection="1" quotePrefix="1">
      <alignment horizontal="right"/>
      <protection/>
    </xf>
    <xf numFmtId="37" fontId="3" fillId="0" borderId="0" xfId="61" applyNumberFormat="1" applyFont="1" applyFill="1" applyAlignment="1">
      <alignment horizontal="right"/>
      <protection/>
    </xf>
    <xf numFmtId="176" fontId="4" fillId="0" borderId="0" xfId="61" applyNumberFormat="1" applyFont="1" applyFill="1" applyBorder="1" applyAlignment="1" applyProtection="1">
      <alignment horizontal="right"/>
      <protection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3" fillId="0" borderId="0" xfId="61" applyNumberFormat="1" applyFont="1" applyFill="1" applyBorder="1" applyAlignment="1" applyProtection="1">
      <alignment horizontal="distributed"/>
      <protection/>
    </xf>
    <xf numFmtId="49" fontId="3" fillId="0" borderId="16" xfId="61" applyNumberFormat="1" applyFont="1" applyFill="1" applyBorder="1" applyAlignment="1" applyProtection="1">
      <alignment horizontal="left"/>
      <protection/>
    </xf>
    <xf numFmtId="49" fontId="3" fillId="0" borderId="0" xfId="61" applyNumberFormat="1" applyFont="1" applyFill="1" applyBorder="1" applyAlignment="1" applyProtection="1" quotePrefix="1">
      <alignment/>
      <protection/>
    </xf>
    <xf numFmtId="49" fontId="6" fillId="0" borderId="16" xfId="61" applyNumberFormat="1" applyFont="1" applyFill="1" applyBorder="1" applyAlignment="1" applyProtection="1">
      <alignment horizontal="distributed" vertical="center"/>
      <protection/>
    </xf>
    <xf numFmtId="49" fontId="6" fillId="0" borderId="0" xfId="61" applyNumberFormat="1" applyFont="1" applyFill="1" applyBorder="1" applyAlignment="1" applyProtection="1" quotePrefix="1">
      <alignment horizontal="distributed" vertical="center"/>
      <protection/>
    </xf>
    <xf numFmtId="49" fontId="6" fillId="0" borderId="17" xfId="61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61" applyNumberFormat="1" applyFont="1" applyFill="1" applyBorder="1" applyAlignment="1" applyProtection="1">
      <alignment horizontal="left"/>
      <protection/>
    </xf>
    <xf numFmtId="49" fontId="6" fillId="0" borderId="16" xfId="61" applyNumberFormat="1" applyFont="1" applyFill="1" applyBorder="1" applyAlignment="1" applyProtection="1">
      <alignment horizontal="left"/>
      <protection/>
    </xf>
    <xf numFmtId="49" fontId="7" fillId="0" borderId="0" xfId="61" applyNumberFormat="1" applyFont="1" applyFill="1">
      <alignment/>
      <protection/>
    </xf>
    <xf numFmtId="49" fontId="3" fillId="0" borderId="0" xfId="61" applyNumberFormat="1" applyFont="1" applyFill="1" applyBorder="1" applyAlignment="1">
      <alignment horizontal="distributed"/>
      <protection/>
    </xf>
    <xf numFmtId="49" fontId="7" fillId="0" borderId="13" xfId="61" applyNumberFormat="1" applyFont="1" applyFill="1" applyBorder="1">
      <alignment/>
      <protection/>
    </xf>
    <xf numFmtId="49" fontId="44" fillId="0" borderId="0" xfId="61" applyNumberFormat="1" applyFont="1" applyFill="1" applyBorder="1" applyAlignment="1">
      <alignment horizontal="distributed"/>
      <protection/>
    </xf>
    <xf numFmtId="49" fontId="45" fillId="0" borderId="0" xfId="61" applyNumberFormat="1" applyFont="1" applyFill="1">
      <alignment/>
      <protection/>
    </xf>
    <xf numFmtId="49" fontId="7" fillId="0" borderId="11" xfId="61" applyNumberFormat="1" applyFont="1" applyFill="1" applyBorder="1">
      <alignment/>
      <protection/>
    </xf>
    <xf numFmtId="49" fontId="4" fillId="0" borderId="0" xfId="61" applyNumberFormat="1" applyFont="1" applyFill="1" applyBorder="1" applyAlignment="1" applyProtection="1">
      <alignment horizontal="distributed"/>
      <protection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4" fillId="0" borderId="18" xfId="61" applyNumberFormat="1" applyFont="1" applyFill="1" applyBorder="1" applyAlignment="1" applyProtection="1">
      <alignment horizontal="distributed" vertical="center"/>
      <protection/>
    </xf>
    <xf numFmtId="49" fontId="4" fillId="0" borderId="19" xfId="61" applyNumberFormat="1" applyFont="1" applyFill="1" applyBorder="1" applyAlignment="1" applyProtection="1">
      <alignment horizontal="distributed" vertical="center"/>
      <protection/>
    </xf>
    <xf numFmtId="0" fontId="0" fillId="0" borderId="0" xfId="61" applyFill="1" applyAlignment="1">
      <alignment/>
      <protection/>
    </xf>
    <xf numFmtId="49" fontId="4" fillId="0" borderId="10" xfId="61" applyNumberFormat="1" applyFont="1" applyFill="1" applyBorder="1" applyAlignment="1" applyProtection="1">
      <alignment horizontal="distributed" vertical="center"/>
      <protection/>
    </xf>
    <xf numFmtId="49" fontId="4" fillId="0" borderId="20" xfId="61" applyNumberFormat="1" applyFont="1" applyFill="1" applyBorder="1" applyAlignment="1" applyProtection="1">
      <alignment horizontal="distributed" vertical="center"/>
      <protection/>
    </xf>
    <xf numFmtId="49" fontId="3" fillId="0" borderId="0" xfId="61" applyNumberFormat="1" applyFont="1" applyFill="1" applyBorder="1" applyAlignment="1" applyProtection="1">
      <alignment horizontal="distributed"/>
      <protection/>
    </xf>
    <xf numFmtId="49" fontId="5" fillId="0" borderId="0" xfId="61" applyNumberFormat="1" applyFont="1" applyFill="1" applyAlignment="1">
      <alignment horizontal="left"/>
      <protection/>
    </xf>
    <xf numFmtId="49" fontId="4" fillId="0" borderId="0" xfId="61" applyNumberFormat="1" applyFont="1" applyFill="1" applyBorder="1" applyAlignment="1" applyProtection="1">
      <alignment horizontal="right"/>
      <protection/>
    </xf>
    <xf numFmtId="49" fontId="4" fillId="0" borderId="16" xfId="61" applyNumberFormat="1" applyFont="1" applyFill="1" applyBorder="1" applyAlignment="1" applyProtection="1">
      <alignment horizontal="distributed" vertical="center"/>
      <protection/>
    </xf>
    <xf numFmtId="49" fontId="4" fillId="0" borderId="0" xfId="61" applyNumberFormat="1" applyFont="1" applyFill="1" applyBorder="1" applyAlignment="1" applyProtection="1">
      <alignment horizontal="distributed" vertical="center"/>
      <protection/>
    </xf>
    <xf numFmtId="49" fontId="4" fillId="0" borderId="17" xfId="61" applyNumberFormat="1" applyFont="1" applyFill="1" applyBorder="1" applyAlignment="1" applyProtection="1">
      <alignment horizontal="distributed" vertical="center"/>
      <protection/>
    </xf>
    <xf numFmtId="49" fontId="4" fillId="0" borderId="21" xfId="61" applyNumberFormat="1" applyFont="1" applyFill="1" applyBorder="1" applyAlignment="1" applyProtection="1">
      <alignment horizontal="distributed" vertical="center"/>
      <protection/>
    </xf>
    <xf numFmtId="49" fontId="4" fillId="0" borderId="12" xfId="61" applyNumberFormat="1" applyFont="1" applyFill="1" applyBorder="1" applyAlignment="1" applyProtection="1">
      <alignment horizontal="distributed" vertical="center"/>
      <protection/>
    </xf>
    <xf numFmtId="49" fontId="4" fillId="0" borderId="14" xfId="61" applyNumberFormat="1" applyFont="1" applyFill="1" applyBorder="1" applyAlignment="1" applyProtection="1">
      <alignment horizontal="distributed" vertical="center"/>
      <protection/>
    </xf>
    <xf numFmtId="49" fontId="4" fillId="0" borderId="16" xfId="61" applyNumberFormat="1" applyFont="1" applyFill="1" applyBorder="1" applyAlignment="1" applyProtection="1">
      <alignment horizontal="distributed" vertical="center"/>
      <protection/>
    </xf>
    <xf numFmtId="49" fontId="4" fillId="0" borderId="17" xfId="61" applyNumberFormat="1" applyFont="1" applyFill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8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3" width="1.25" style="3" customWidth="1"/>
    <col min="4" max="4" width="31.75390625" style="3" bestFit="1" customWidth="1"/>
    <col min="5" max="5" width="1.37890625" style="3" customWidth="1"/>
    <col min="6" max="6" width="11.375" style="3" customWidth="1"/>
    <col min="7" max="7" width="12.25390625" style="3" customWidth="1"/>
    <col min="8" max="8" width="11.375" style="3" customWidth="1"/>
    <col min="9" max="9" width="13.25390625" style="3" bestFit="1" customWidth="1"/>
    <col min="10" max="10" width="11.375" style="3" customWidth="1"/>
    <col min="11" max="11" width="12.25390625" style="3" customWidth="1"/>
    <col min="12" max="12" width="11.375" style="3" customWidth="1"/>
    <col min="13" max="13" width="12.25390625" style="3" customWidth="1"/>
    <col min="14" max="16384" width="9.125" style="3" customWidth="1"/>
  </cols>
  <sheetData>
    <row r="1" spans="1:13" ht="18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4:5" ht="4.5" customHeight="1" thickBot="1">
      <c r="D3" s="27"/>
      <c r="E3" s="19"/>
    </row>
    <row r="4" spans="1:13" s="33" customFormat="1" ht="9.75" customHeight="1">
      <c r="A4" s="28"/>
      <c r="B4" s="49" t="s">
        <v>2</v>
      </c>
      <c r="C4" s="49"/>
      <c r="D4" s="49"/>
      <c r="E4" s="6"/>
      <c r="F4" s="52" t="s">
        <v>49</v>
      </c>
      <c r="G4" s="53"/>
      <c r="H4" s="52" t="s">
        <v>50</v>
      </c>
      <c r="I4" s="53"/>
      <c r="J4" s="52" t="s">
        <v>51</v>
      </c>
      <c r="K4" s="55"/>
      <c r="L4" s="52" t="s">
        <v>48</v>
      </c>
      <c r="M4" s="55"/>
    </row>
    <row r="5" spans="1:13" s="33" customFormat="1" ht="9.75" customHeight="1">
      <c r="A5" s="29"/>
      <c r="B5" s="50"/>
      <c r="C5" s="50"/>
      <c r="D5" s="50"/>
      <c r="E5" s="7"/>
      <c r="F5" s="45"/>
      <c r="G5" s="54"/>
      <c r="H5" s="45"/>
      <c r="I5" s="54"/>
      <c r="J5" s="45"/>
      <c r="K5" s="56"/>
      <c r="L5" s="45"/>
      <c r="M5" s="56"/>
    </row>
    <row r="6" spans="1:13" s="33" customFormat="1" ht="9.75" customHeight="1">
      <c r="A6" s="29"/>
      <c r="B6" s="50"/>
      <c r="C6" s="50"/>
      <c r="D6" s="50"/>
      <c r="E6" s="7"/>
      <c r="F6" s="41" t="s">
        <v>3</v>
      </c>
      <c r="G6" s="41" t="s">
        <v>4</v>
      </c>
      <c r="H6" s="41" t="s">
        <v>3</v>
      </c>
      <c r="I6" s="41" t="s">
        <v>4</v>
      </c>
      <c r="J6" s="41" t="s">
        <v>3</v>
      </c>
      <c r="K6" s="44" t="s">
        <v>4</v>
      </c>
      <c r="L6" s="41" t="s">
        <v>3</v>
      </c>
      <c r="M6" s="44" t="s">
        <v>4</v>
      </c>
    </row>
    <row r="7" spans="1:13" s="33" customFormat="1" ht="9.75" customHeight="1">
      <c r="A7" s="30"/>
      <c r="B7" s="51"/>
      <c r="C7" s="51"/>
      <c r="D7" s="51"/>
      <c r="E7" s="8"/>
      <c r="F7" s="42"/>
      <c r="G7" s="42"/>
      <c r="H7" s="42"/>
      <c r="I7" s="42"/>
      <c r="J7" s="42"/>
      <c r="K7" s="45"/>
      <c r="L7" s="42"/>
      <c r="M7" s="45"/>
    </row>
    <row r="8" spans="2:13" s="33" customFormat="1" ht="6.75" customHeight="1">
      <c r="B8" s="3"/>
      <c r="C8" s="3"/>
      <c r="D8" s="9"/>
      <c r="E8" s="10"/>
      <c r="F8" s="4"/>
      <c r="G8" s="3"/>
      <c r="H8" s="3"/>
      <c r="I8" s="3"/>
      <c r="J8" s="1"/>
      <c r="K8" s="3"/>
      <c r="L8" s="1"/>
      <c r="M8" s="3"/>
    </row>
    <row r="9" spans="2:13" s="33" customFormat="1" ht="13.5" customHeight="1">
      <c r="B9" s="39" t="s">
        <v>52</v>
      </c>
      <c r="C9" s="39"/>
      <c r="D9" s="39"/>
      <c r="E9" s="11"/>
      <c r="F9" s="21">
        <f aca="true" t="shared" si="0" ref="F9:M9">SUM(F11,F40,F63,F69)</f>
        <v>542792</v>
      </c>
      <c r="G9" s="21">
        <f t="shared" si="0"/>
        <v>30739795</v>
      </c>
      <c r="H9" s="21">
        <f t="shared" si="0"/>
        <v>576946</v>
      </c>
      <c r="I9" s="21">
        <f t="shared" si="0"/>
        <v>32577286</v>
      </c>
      <c r="J9" s="21">
        <f t="shared" si="0"/>
        <v>613273</v>
      </c>
      <c r="K9" s="21">
        <f t="shared" si="0"/>
        <v>33489662</v>
      </c>
      <c r="L9" s="21">
        <f t="shared" si="0"/>
        <v>590289</v>
      </c>
      <c r="M9" s="21">
        <f t="shared" si="0"/>
        <v>33611568</v>
      </c>
    </row>
    <row r="10" spans="2:13" s="33" customFormat="1" ht="9.75" customHeight="1">
      <c r="B10" s="34"/>
      <c r="C10" s="34"/>
      <c r="D10" s="34"/>
      <c r="E10" s="35"/>
      <c r="F10" s="18"/>
      <c r="G10" s="22"/>
      <c r="H10" s="18"/>
      <c r="I10" s="22"/>
      <c r="J10" s="18"/>
      <c r="K10" s="22"/>
      <c r="L10" s="18"/>
      <c r="M10" s="22"/>
    </row>
    <row r="11" spans="2:13" s="33" customFormat="1" ht="13.5" customHeight="1">
      <c r="B11" s="34"/>
      <c r="C11" s="46" t="s">
        <v>5</v>
      </c>
      <c r="D11" s="46"/>
      <c r="E11" s="11"/>
      <c r="F11" s="21">
        <f aca="true" t="shared" si="1" ref="F11:K11">SUM(F13:F36)</f>
        <v>404552</v>
      </c>
      <c r="G11" s="21">
        <f t="shared" si="1"/>
        <v>16536395</v>
      </c>
      <c r="H11" s="21">
        <f t="shared" si="1"/>
        <v>430710</v>
      </c>
      <c r="I11" s="21">
        <f t="shared" si="1"/>
        <v>17642361</v>
      </c>
      <c r="J11" s="21">
        <f t="shared" si="1"/>
        <v>457548</v>
      </c>
      <c r="K11" s="21">
        <f t="shared" si="1"/>
        <v>18568368</v>
      </c>
      <c r="L11" s="21">
        <f>SUM(L13:L38)</f>
        <v>478690</v>
      </c>
      <c r="M11" s="21">
        <f>SUM(M13:M38)</f>
        <v>19136985</v>
      </c>
    </row>
    <row r="12" spans="2:13" s="33" customFormat="1" ht="9.75" customHeight="1">
      <c r="B12" s="34"/>
      <c r="C12" s="34"/>
      <c r="D12" s="34"/>
      <c r="E12" s="35"/>
      <c r="F12" s="18"/>
      <c r="G12" s="22"/>
      <c r="H12" s="18"/>
      <c r="I12" s="22"/>
      <c r="J12" s="18"/>
      <c r="K12" s="22"/>
      <c r="L12" s="18"/>
      <c r="M12" s="22"/>
    </row>
    <row r="13" spans="2:13" s="33" customFormat="1" ht="13.5" customHeight="1">
      <c r="B13" s="34"/>
      <c r="C13" s="34"/>
      <c r="D13" s="25" t="s">
        <v>53</v>
      </c>
      <c r="E13" s="11"/>
      <c r="F13" s="18">
        <v>54414</v>
      </c>
      <c r="G13" s="22">
        <v>2894057</v>
      </c>
      <c r="H13" s="18">
        <v>55492</v>
      </c>
      <c r="I13" s="22">
        <v>2939970</v>
      </c>
      <c r="J13" s="18">
        <v>57247</v>
      </c>
      <c r="K13" s="22">
        <v>3047100</v>
      </c>
      <c r="L13" s="18">
        <v>58046</v>
      </c>
      <c r="M13" s="22">
        <v>3037053</v>
      </c>
    </row>
    <row r="14" spans="2:13" s="33" customFormat="1" ht="13.5" customHeight="1">
      <c r="B14" s="34"/>
      <c r="C14" s="34"/>
      <c r="D14" s="25" t="s">
        <v>6</v>
      </c>
      <c r="E14" s="11"/>
      <c r="F14" s="18">
        <v>4082</v>
      </c>
      <c r="G14" s="22">
        <v>227441</v>
      </c>
      <c r="H14" s="18">
        <v>3852</v>
      </c>
      <c r="I14" s="22">
        <v>225339</v>
      </c>
      <c r="J14" s="18">
        <v>3866</v>
      </c>
      <c r="K14" s="22">
        <v>239047</v>
      </c>
      <c r="L14" s="18">
        <v>4020</v>
      </c>
      <c r="M14" s="22">
        <f>249864-1</f>
        <v>249863</v>
      </c>
    </row>
    <row r="15" spans="2:13" s="33" customFormat="1" ht="13.5" customHeight="1">
      <c r="B15" s="34"/>
      <c r="C15" s="34"/>
      <c r="D15" s="25" t="s">
        <v>7</v>
      </c>
      <c r="E15" s="11"/>
      <c r="F15" s="18">
        <v>17563</v>
      </c>
      <c r="G15" s="22">
        <v>593488</v>
      </c>
      <c r="H15" s="18">
        <v>19042</v>
      </c>
      <c r="I15" s="22">
        <v>658021</v>
      </c>
      <c r="J15" s="18">
        <v>20683</v>
      </c>
      <c r="K15" s="22">
        <v>709427</v>
      </c>
      <c r="L15" s="18">
        <v>22628</v>
      </c>
      <c r="M15" s="22">
        <f>777227-1</f>
        <v>777226</v>
      </c>
    </row>
    <row r="16" spans="2:13" s="33" customFormat="1" ht="13.5" customHeight="1">
      <c r="B16" s="34"/>
      <c r="C16" s="34"/>
      <c r="D16" s="25" t="s">
        <v>30</v>
      </c>
      <c r="E16" s="11"/>
      <c r="F16" s="18">
        <v>1936</v>
      </c>
      <c r="G16" s="22">
        <v>54940</v>
      </c>
      <c r="H16" s="18">
        <v>2015</v>
      </c>
      <c r="I16" s="22">
        <v>56719</v>
      </c>
      <c r="J16" s="18">
        <v>2264</v>
      </c>
      <c r="K16" s="22">
        <v>67733</v>
      </c>
      <c r="L16" s="18">
        <v>2440</v>
      </c>
      <c r="M16" s="22">
        <v>78876</v>
      </c>
    </row>
    <row r="17" spans="2:13" s="33" customFormat="1" ht="13.5" customHeight="1">
      <c r="B17" s="34"/>
      <c r="C17" s="34"/>
      <c r="D17" s="25" t="s">
        <v>54</v>
      </c>
      <c r="E17" s="11"/>
      <c r="F17" s="18">
        <v>65345</v>
      </c>
      <c r="G17" s="22">
        <v>4260921</v>
      </c>
      <c r="H17" s="18">
        <v>72143</v>
      </c>
      <c r="I17" s="22">
        <v>4756347</v>
      </c>
      <c r="J17" s="18">
        <v>77918</v>
      </c>
      <c r="K17" s="22">
        <v>4993190</v>
      </c>
      <c r="L17" s="18">
        <v>54194</v>
      </c>
      <c r="M17" s="22">
        <f>3643583</f>
        <v>3643583</v>
      </c>
    </row>
    <row r="18" spans="2:13" s="33" customFormat="1" ht="9.75" customHeight="1">
      <c r="B18" s="34"/>
      <c r="C18" s="34"/>
      <c r="D18" s="34"/>
      <c r="E18" s="35"/>
      <c r="F18" s="18"/>
      <c r="G18" s="22"/>
      <c r="H18" s="18"/>
      <c r="I18" s="22"/>
      <c r="J18" s="18"/>
      <c r="K18" s="22"/>
      <c r="L18" s="18"/>
      <c r="M18" s="22"/>
    </row>
    <row r="19" spans="2:13" s="33" customFormat="1" ht="13.5" customHeight="1">
      <c r="B19" s="34"/>
      <c r="C19" s="34"/>
      <c r="D19" s="25" t="s">
        <v>31</v>
      </c>
      <c r="E19" s="11"/>
      <c r="F19" s="18">
        <v>12122</v>
      </c>
      <c r="G19" s="22">
        <v>805515</v>
      </c>
      <c r="H19" s="18">
        <v>12500</v>
      </c>
      <c r="I19" s="22">
        <v>815244</v>
      </c>
      <c r="J19" s="18">
        <v>13394</v>
      </c>
      <c r="K19" s="22">
        <v>865668</v>
      </c>
      <c r="L19" s="18">
        <v>13631</v>
      </c>
      <c r="M19" s="22">
        <f>870915-1</f>
        <v>870914</v>
      </c>
    </row>
    <row r="20" spans="2:13" s="33" customFormat="1" ht="13.5" customHeight="1">
      <c r="B20" s="34"/>
      <c r="C20" s="34"/>
      <c r="D20" s="25" t="s">
        <v>8</v>
      </c>
      <c r="E20" s="11"/>
      <c r="F20" s="18">
        <v>63793</v>
      </c>
      <c r="G20" s="22">
        <v>880593</v>
      </c>
      <c r="H20" s="18">
        <v>67786</v>
      </c>
      <c r="I20" s="22">
        <v>934721</v>
      </c>
      <c r="J20" s="18">
        <v>72840</v>
      </c>
      <c r="K20" s="22">
        <v>993401</v>
      </c>
      <c r="L20" s="18">
        <v>76803</v>
      </c>
      <c r="M20" s="22">
        <f>1033892+1</f>
        <v>1033893</v>
      </c>
    </row>
    <row r="21" spans="2:13" s="33" customFormat="1" ht="13.5" customHeight="1">
      <c r="B21" s="34"/>
      <c r="C21" s="34"/>
      <c r="D21" s="25" t="s">
        <v>55</v>
      </c>
      <c r="E21" s="11"/>
      <c r="F21" s="18">
        <v>9456</v>
      </c>
      <c r="G21" s="22">
        <v>641024</v>
      </c>
      <c r="H21" s="18">
        <v>9661</v>
      </c>
      <c r="I21" s="22">
        <v>648797</v>
      </c>
      <c r="J21" s="18">
        <v>9252</v>
      </c>
      <c r="K21" s="22">
        <v>630434</v>
      </c>
      <c r="L21" s="18">
        <v>9486</v>
      </c>
      <c r="M21" s="22">
        <v>653516</v>
      </c>
    </row>
    <row r="22" spans="2:13" s="33" customFormat="1" ht="13.5" customHeight="1">
      <c r="B22" s="34"/>
      <c r="C22" s="34"/>
      <c r="D22" s="25" t="s">
        <v>32</v>
      </c>
      <c r="E22" s="11"/>
      <c r="F22" s="18">
        <v>1812</v>
      </c>
      <c r="G22" s="22">
        <v>131706</v>
      </c>
      <c r="H22" s="18">
        <v>1625</v>
      </c>
      <c r="I22" s="22">
        <v>119153</v>
      </c>
      <c r="J22" s="18">
        <v>1724</v>
      </c>
      <c r="K22" s="22">
        <v>125969</v>
      </c>
      <c r="L22" s="18">
        <v>1830</v>
      </c>
      <c r="M22" s="22">
        <f>132023</f>
        <v>132023</v>
      </c>
    </row>
    <row r="23" spans="2:13" s="33" customFormat="1" ht="13.5" customHeight="1">
      <c r="B23" s="34"/>
      <c r="C23" s="34"/>
      <c r="D23" s="25" t="s">
        <v>33</v>
      </c>
      <c r="E23" s="11"/>
      <c r="F23" s="18">
        <v>43459</v>
      </c>
      <c r="G23" s="22">
        <v>329150</v>
      </c>
      <c r="H23" s="18">
        <v>48897</v>
      </c>
      <c r="I23" s="22">
        <v>378523</v>
      </c>
      <c r="J23" s="18">
        <v>53470</v>
      </c>
      <c r="K23" s="22">
        <v>403274</v>
      </c>
      <c r="L23" s="18">
        <v>58875</v>
      </c>
      <c r="M23" s="22">
        <v>431859</v>
      </c>
    </row>
    <row r="24" spans="2:13" s="33" customFormat="1" ht="9.75" customHeight="1">
      <c r="B24" s="34"/>
      <c r="C24" s="34"/>
      <c r="D24" s="34"/>
      <c r="E24" s="35"/>
      <c r="F24" s="18"/>
      <c r="G24" s="22"/>
      <c r="H24" s="18"/>
      <c r="I24" s="22"/>
      <c r="J24" s="22"/>
      <c r="K24" s="22"/>
      <c r="L24" s="22"/>
      <c r="M24" s="22"/>
    </row>
    <row r="25" spans="2:13" s="33" customFormat="1" ht="13.5" customHeight="1">
      <c r="B25" s="34"/>
      <c r="C25" s="34"/>
      <c r="D25" s="25" t="s">
        <v>9</v>
      </c>
      <c r="E25" s="11"/>
      <c r="F25" s="18">
        <v>11604</v>
      </c>
      <c r="G25" s="22">
        <v>2284022</v>
      </c>
      <c r="H25" s="18">
        <v>12051</v>
      </c>
      <c r="I25" s="22">
        <v>2385582</v>
      </c>
      <c r="J25" s="18">
        <v>12599</v>
      </c>
      <c r="K25" s="22">
        <v>2418400</v>
      </c>
      <c r="L25" s="18">
        <v>13103</v>
      </c>
      <c r="M25" s="22">
        <v>2471626</v>
      </c>
    </row>
    <row r="26" spans="2:13" s="33" customFormat="1" ht="13.5" customHeight="1">
      <c r="B26" s="34"/>
      <c r="C26" s="34"/>
      <c r="D26" s="25" t="s">
        <v>34</v>
      </c>
      <c r="E26" s="11"/>
      <c r="F26" s="18">
        <v>105577</v>
      </c>
      <c r="G26" s="22">
        <v>1463226</v>
      </c>
      <c r="H26" s="18">
        <v>111412</v>
      </c>
      <c r="I26" s="22">
        <v>1550163</v>
      </c>
      <c r="J26" s="18">
        <v>117115</v>
      </c>
      <c r="K26" s="22">
        <v>1684908</v>
      </c>
      <c r="L26" s="18">
        <v>121133</v>
      </c>
      <c r="M26" s="22">
        <v>1748631</v>
      </c>
    </row>
    <row r="27" spans="2:13" s="33" customFormat="1" ht="13.5" customHeight="1">
      <c r="B27" s="34"/>
      <c r="C27" s="34"/>
      <c r="D27" s="25" t="s">
        <v>10</v>
      </c>
      <c r="E27" s="11"/>
      <c r="F27" s="18">
        <v>1176</v>
      </c>
      <c r="G27" s="22">
        <v>103345</v>
      </c>
      <c r="H27" s="18">
        <v>1178</v>
      </c>
      <c r="I27" s="22">
        <v>107478</v>
      </c>
      <c r="J27" s="18">
        <v>1200</v>
      </c>
      <c r="K27" s="22">
        <v>106393</v>
      </c>
      <c r="L27" s="18">
        <v>1178</v>
      </c>
      <c r="M27" s="22">
        <v>101759</v>
      </c>
    </row>
    <row r="28" spans="2:13" s="33" customFormat="1" ht="13.5" customHeight="1">
      <c r="B28" s="34"/>
      <c r="C28" s="34"/>
      <c r="D28" s="25" t="s">
        <v>11</v>
      </c>
      <c r="E28" s="11"/>
      <c r="F28" s="18">
        <v>1765</v>
      </c>
      <c r="G28" s="22">
        <v>52205</v>
      </c>
      <c r="H28" s="18">
        <v>1743</v>
      </c>
      <c r="I28" s="22">
        <v>48318</v>
      </c>
      <c r="J28" s="18">
        <v>1741</v>
      </c>
      <c r="K28" s="22">
        <v>50067</v>
      </c>
      <c r="L28" s="18">
        <v>1705</v>
      </c>
      <c r="M28" s="22">
        <v>51022</v>
      </c>
    </row>
    <row r="29" spans="2:13" s="33" customFormat="1" ht="9.75" customHeight="1">
      <c r="B29" s="34"/>
      <c r="C29" s="34"/>
      <c r="D29" s="34"/>
      <c r="E29" s="35"/>
      <c r="F29" s="18"/>
      <c r="G29" s="22"/>
      <c r="H29" s="18"/>
      <c r="I29" s="22"/>
      <c r="J29" s="18"/>
      <c r="K29" s="22"/>
      <c r="L29" s="18"/>
      <c r="M29" s="22"/>
    </row>
    <row r="30" spans="2:13" s="33" customFormat="1" ht="13.5" customHeight="1">
      <c r="B30" s="34"/>
      <c r="C30" s="34"/>
      <c r="D30" s="25" t="s">
        <v>35</v>
      </c>
      <c r="E30" s="11"/>
      <c r="F30" s="18">
        <v>1692</v>
      </c>
      <c r="G30" s="22">
        <v>60897</v>
      </c>
      <c r="H30" s="18">
        <v>1601</v>
      </c>
      <c r="I30" s="22">
        <v>25905</v>
      </c>
      <c r="J30" s="18">
        <v>1577</v>
      </c>
      <c r="K30" s="22">
        <v>26495</v>
      </c>
      <c r="L30" s="18">
        <v>1668</v>
      </c>
      <c r="M30" s="22">
        <v>28544</v>
      </c>
    </row>
    <row r="31" spans="2:13" s="33" customFormat="1" ht="13.5" customHeight="1">
      <c r="B31" s="34"/>
      <c r="C31" s="34"/>
      <c r="D31" s="25" t="s">
        <v>36</v>
      </c>
      <c r="E31" s="11"/>
      <c r="F31" s="18">
        <v>3081</v>
      </c>
      <c r="G31" s="22">
        <v>374713</v>
      </c>
      <c r="H31" s="18">
        <v>3115</v>
      </c>
      <c r="I31" s="22">
        <v>418059</v>
      </c>
      <c r="J31" s="18">
        <v>3114</v>
      </c>
      <c r="K31" s="22">
        <v>425048</v>
      </c>
      <c r="L31" s="18">
        <v>3373</v>
      </c>
      <c r="M31" s="22">
        <v>414920</v>
      </c>
    </row>
    <row r="32" spans="2:13" s="33" customFormat="1" ht="13.5" customHeight="1">
      <c r="B32" s="34"/>
      <c r="C32" s="34"/>
      <c r="D32" s="25" t="s">
        <v>12</v>
      </c>
      <c r="E32" s="11"/>
      <c r="F32" s="18">
        <v>1182</v>
      </c>
      <c r="G32" s="22">
        <v>227650</v>
      </c>
      <c r="H32" s="18">
        <v>1457</v>
      </c>
      <c r="I32" s="22">
        <v>277863</v>
      </c>
      <c r="J32" s="18">
        <v>2038</v>
      </c>
      <c r="K32" s="22">
        <v>407543</v>
      </c>
      <c r="L32" s="18">
        <v>2825</v>
      </c>
      <c r="M32" s="22">
        <v>533851</v>
      </c>
    </row>
    <row r="33" spans="2:13" s="33" customFormat="1" ht="13.5" customHeight="1">
      <c r="B33" s="34"/>
      <c r="C33" s="34"/>
      <c r="D33" s="25" t="s">
        <v>56</v>
      </c>
      <c r="E33" s="11"/>
      <c r="F33" s="18">
        <v>3750</v>
      </c>
      <c r="G33" s="22">
        <v>955236</v>
      </c>
      <c r="H33" s="18">
        <v>4239</v>
      </c>
      <c r="I33" s="22">
        <v>1081218</v>
      </c>
      <c r="J33" s="18">
        <v>4556</v>
      </c>
      <c r="K33" s="22">
        <v>1149640</v>
      </c>
      <c r="L33" s="18">
        <v>4570</v>
      </c>
      <c r="M33" s="22">
        <v>1162917</v>
      </c>
    </row>
    <row r="34" spans="2:13" s="33" customFormat="1" ht="13.5" customHeight="1">
      <c r="B34" s="34"/>
      <c r="C34" s="34"/>
      <c r="D34" s="12" t="s">
        <v>13</v>
      </c>
      <c r="E34" s="11"/>
      <c r="F34" s="18">
        <v>679</v>
      </c>
      <c r="G34" s="22">
        <v>187817</v>
      </c>
      <c r="H34" s="18">
        <v>699</v>
      </c>
      <c r="I34" s="22">
        <v>189935</v>
      </c>
      <c r="J34" s="18">
        <v>696</v>
      </c>
      <c r="K34" s="22">
        <v>190174</v>
      </c>
      <c r="L34" s="18">
        <v>699</v>
      </c>
      <c r="M34" s="22">
        <v>191127</v>
      </c>
    </row>
    <row r="35" spans="2:13" s="33" customFormat="1" ht="9.75" customHeight="1">
      <c r="B35" s="34"/>
      <c r="C35" s="34"/>
      <c r="D35" s="12"/>
      <c r="E35" s="11"/>
      <c r="F35" s="18"/>
      <c r="G35" s="22"/>
      <c r="H35" s="18"/>
      <c r="I35" s="22"/>
      <c r="J35" s="18"/>
      <c r="K35" s="22"/>
      <c r="L35" s="18"/>
      <c r="M35" s="22"/>
    </row>
    <row r="36" spans="2:13" s="37" customFormat="1" ht="13.5" customHeight="1">
      <c r="B36" s="36"/>
      <c r="C36" s="36"/>
      <c r="D36" s="13" t="s">
        <v>29</v>
      </c>
      <c r="E36" s="14"/>
      <c r="F36" s="17">
        <v>64</v>
      </c>
      <c r="G36" s="22">
        <v>8449</v>
      </c>
      <c r="H36" s="17">
        <v>202</v>
      </c>
      <c r="I36" s="22">
        <v>25006</v>
      </c>
      <c r="J36" s="17">
        <v>254</v>
      </c>
      <c r="K36" s="22">
        <v>34457</v>
      </c>
      <c r="L36" s="17">
        <v>316</v>
      </c>
      <c r="M36" s="22">
        <v>39665</v>
      </c>
    </row>
    <row r="37" spans="2:13" s="37" customFormat="1" ht="13.5" customHeight="1">
      <c r="B37" s="36"/>
      <c r="C37" s="36"/>
      <c r="D37" s="13" t="s">
        <v>57</v>
      </c>
      <c r="E37" s="14"/>
      <c r="F37" s="23">
        <v>0</v>
      </c>
      <c r="G37" s="2">
        <v>0</v>
      </c>
      <c r="H37" s="23">
        <v>0</v>
      </c>
      <c r="I37" s="2">
        <v>0</v>
      </c>
      <c r="J37" s="23">
        <v>0</v>
      </c>
      <c r="K37" s="2">
        <v>0</v>
      </c>
      <c r="L37" s="17">
        <v>205</v>
      </c>
      <c r="M37" s="22">
        <f>44077+1</f>
        <v>44078</v>
      </c>
    </row>
    <row r="38" spans="2:13" s="37" customFormat="1" ht="13.5" customHeight="1">
      <c r="B38" s="36"/>
      <c r="C38" s="36"/>
      <c r="D38" s="13" t="s">
        <v>58</v>
      </c>
      <c r="E38" s="14"/>
      <c r="F38" s="23">
        <v>0</v>
      </c>
      <c r="G38" s="2">
        <v>0</v>
      </c>
      <c r="H38" s="23">
        <v>0</v>
      </c>
      <c r="I38" s="2">
        <v>0</v>
      </c>
      <c r="J38" s="23">
        <v>0</v>
      </c>
      <c r="K38" s="2">
        <v>0</v>
      </c>
      <c r="L38" s="17">
        <v>25962</v>
      </c>
      <c r="M38" s="22">
        <v>1440039</v>
      </c>
    </row>
    <row r="39" spans="2:13" s="33" customFormat="1" ht="9.75" customHeight="1">
      <c r="B39" s="34"/>
      <c r="C39" s="34"/>
      <c r="D39" s="34"/>
      <c r="E39" s="35"/>
      <c r="F39" s="23"/>
      <c r="G39" s="2"/>
      <c r="H39" s="23"/>
      <c r="I39" s="2"/>
      <c r="J39" s="23"/>
      <c r="K39" s="2"/>
      <c r="L39" s="23"/>
      <c r="M39" s="2"/>
    </row>
    <row r="40" spans="2:13" s="33" customFormat="1" ht="13.5" customHeight="1">
      <c r="B40" s="34"/>
      <c r="C40" s="46" t="s">
        <v>14</v>
      </c>
      <c r="D40" s="46"/>
      <c r="E40" s="11"/>
      <c r="F40" s="21">
        <f aca="true" t="shared" si="2" ref="F40:M40">SUM(F42:F61)</f>
        <v>99730</v>
      </c>
      <c r="G40" s="21">
        <f t="shared" si="2"/>
        <v>1643295</v>
      </c>
      <c r="H40" s="21">
        <f t="shared" si="2"/>
        <v>106001</v>
      </c>
      <c r="I40" s="21">
        <f t="shared" si="2"/>
        <v>1724625</v>
      </c>
      <c r="J40" s="21">
        <f t="shared" si="2"/>
        <v>115278</v>
      </c>
      <c r="K40" s="21">
        <f t="shared" si="2"/>
        <v>1679809</v>
      </c>
      <c r="L40" s="21">
        <f t="shared" si="2"/>
        <v>70141</v>
      </c>
      <c r="M40" s="21">
        <f t="shared" si="2"/>
        <v>951602</v>
      </c>
    </row>
    <row r="41" spans="2:13" s="33" customFormat="1" ht="9" customHeight="1">
      <c r="B41" s="34"/>
      <c r="C41" s="34"/>
      <c r="D41" s="34"/>
      <c r="E41" s="35"/>
      <c r="F41" s="18"/>
      <c r="G41" s="22"/>
      <c r="H41" s="18"/>
      <c r="I41" s="22"/>
      <c r="J41" s="18"/>
      <c r="K41" s="22"/>
      <c r="L41" s="18"/>
      <c r="M41" s="22"/>
    </row>
    <row r="42" spans="2:13" s="33" customFormat="1" ht="13.5" customHeight="1">
      <c r="B42" s="34"/>
      <c r="C42" s="34"/>
      <c r="D42" s="25" t="s">
        <v>15</v>
      </c>
      <c r="E42" s="11"/>
      <c r="F42" s="18">
        <v>19432</v>
      </c>
      <c r="G42" s="22">
        <v>362211</v>
      </c>
      <c r="H42" s="18">
        <v>19468</v>
      </c>
      <c r="I42" s="22">
        <v>355969</v>
      </c>
      <c r="J42" s="18">
        <v>19332</v>
      </c>
      <c r="K42" s="22">
        <v>341855</v>
      </c>
      <c r="L42" s="18">
        <v>7404</v>
      </c>
      <c r="M42" s="22">
        <v>125639</v>
      </c>
    </row>
    <row r="43" spans="2:13" s="33" customFormat="1" ht="13.5" customHeight="1">
      <c r="B43" s="34"/>
      <c r="C43" s="34"/>
      <c r="D43" s="25" t="s">
        <v>16</v>
      </c>
      <c r="E43" s="11"/>
      <c r="F43" s="18">
        <v>24</v>
      </c>
      <c r="G43" s="22">
        <v>755</v>
      </c>
      <c r="H43" s="18">
        <v>50</v>
      </c>
      <c r="I43" s="22">
        <v>1696</v>
      </c>
      <c r="J43" s="18">
        <v>21</v>
      </c>
      <c r="K43" s="22">
        <v>784</v>
      </c>
      <c r="L43" s="18">
        <v>33</v>
      </c>
      <c r="M43" s="22">
        <v>1526</v>
      </c>
    </row>
    <row r="44" spans="2:13" s="33" customFormat="1" ht="13.5" customHeight="1">
      <c r="B44" s="34"/>
      <c r="C44" s="34"/>
      <c r="D44" s="25" t="s">
        <v>37</v>
      </c>
      <c r="E44" s="11"/>
      <c r="F44" s="18">
        <v>1398</v>
      </c>
      <c r="G44" s="22">
        <v>32123</v>
      </c>
      <c r="H44" s="18">
        <v>1386</v>
      </c>
      <c r="I44" s="22">
        <v>33720</v>
      </c>
      <c r="J44" s="18">
        <v>1679</v>
      </c>
      <c r="K44" s="22">
        <v>39146</v>
      </c>
      <c r="L44" s="18">
        <v>1825</v>
      </c>
      <c r="M44" s="22">
        <v>44077</v>
      </c>
    </row>
    <row r="45" spans="2:13" s="33" customFormat="1" ht="13.5" customHeight="1">
      <c r="B45" s="34"/>
      <c r="C45" s="34"/>
      <c r="D45" s="13" t="s">
        <v>38</v>
      </c>
      <c r="E45" s="11"/>
      <c r="F45" s="18">
        <v>114</v>
      </c>
      <c r="G45" s="22">
        <v>2946</v>
      </c>
      <c r="H45" s="18">
        <v>115</v>
      </c>
      <c r="I45" s="22">
        <v>3520</v>
      </c>
      <c r="J45" s="18">
        <v>150</v>
      </c>
      <c r="K45" s="22">
        <v>4307</v>
      </c>
      <c r="L45" s="18">
        <v>204</v>
      </c>
      <c r="M45" s="22">
        <v>5503</v>
      </c>
    </row>
    <row r="46" spans="2:13" s="33" customFormat="1" ht="13.5" customHeight="1">
      <c r="B46" s="34"/>
      <c r="C46" s="34"/>
      <c r="D46" s="25" t="s">
        <v>39</v>
      </c>
      <c r="E46" s="11"/>
      <c r="F46" s="18">
        <v>20857</v>
      </c>
      <c r="G46" s="22">
        <v>662276</v>
      </c>
      <c r="H46" s="18">
        <v>23355</v>
      </c>
      <c r="I46" s="22">
        <v>739182</v>
      </c>
      <c r="J46" s="18">
        <v>26372</v>
      </c>
      <c r="K46" s="22">
        <v>698426</v>
      </c>
      <c r="L46" s="18">
        <v>10321</v>
      </c>
      <c r="M46" s="22">
        <v>258381</v>
      </c>
    </row>
    <row r="47" spans="2:13" s="33" customFormat="1" ht="9.75" customHeight="1">
      <c r="B47" s="34"/>
      <c r="C47" s="34"/>
      <c r="D47" s="34"/>
      <c r="E47" s="35"/>
      <c r="F47" s="18"/>
      <c r="G47" s="22"/>
      <c r="H47" s="18"/>
      <c r="I47" s="22"/>
      <c r="J47" s="18"/>
      <c r="K47" s="22"/>
      <c r="L47" s="18"/>
      <c r="M47" s="22"/>
    </row>
    <row r="48" spans="2:13" s="33" customFormat="1" ht="13.5" customHeight="1">
      <c r="B48" s="34"/>
      <c r="C48" s="34"/>
      <c r="D48" s="13" t="s">
        <v>40</v>
      </c>
      <c r="E48" s="11"/>
      <c r="F48" s="18">
        <v>2255</v>
      </c>
      <c r="G48" s="22">
        <v>90627</v>
      </c>
      <c r="H48" s="18">
        <v>2274</v>
      </c>
      <c r="I48" s="22">
        <v>89732</v>
      </c>
      <c r="J48" s="18">
        <v>2449</v>
      </c>
      <c r="K48" s="22">
        <v>75991</v>
      </c>
      <c r="L48" s="18">
        <v>2595</v>
      </c>
      <c r="M48" s="22">
        <v>80016</v>
      </c>
    </row>
    <row r="49" spans="2:13" s="33" customFormat="1" ht="13.5" customHeight="1">
      <c r="B49" s="34"/>
      <c r="C49" s="34"/>
      <c r="D49" s="25" t="s">
        <v>59</v>
      </c>
      <c r="E49" s="11"/>
      <c r="F49" s="18">
        <v>8958</v>
      </c>
      <c r="G49" s="22">
        <v>41213</v>
      </c>
      <c r="H49" s="18">
        <v>10036</v>
      </c>
      <c r="I49" s="22">
        <v>43622</v>
      </c>
      <c r="J49" s="18">
        <v>12074</v>
      </c>
      <c r="K49" s="22">
        <v>51384</v>
      </c>
      <c r="L49" s="18">
        <v>12987</v>
      </c>
      <c r="M49" s="22">
        <v>55065</v>
      </c>
    </row>
    <row r="50" spans="2:13" s="33" customFormat="1" ht="13.5" customHeight="1">
      <c r="B50" s="34"/>
      <c r="C50" s="34"/>
      <c r="D50" s="25" t="s">
        <v>60</v>
      </c>
      <c r="E50" s="11"/>
      <c r="F50" s="18">
        <v>181</v>
      </c>
      <c r="G50" s="22">
        <v>4746</v>
      </c>
      <c r="H50" s="18">
        <v>151</v>
      </c>
      <c r="I50" s="22">
        <v>3764</v>
      </c>
      <c r="J50" s="18">
        <v>127</v>
      </c>
      <c r="K50" s="22">
        <v>3493</v>
      </c>
      <c r="L50" s="18">
        <v>122</v>
      </c>
      <c r="M50" s="22">
        <v>3725</v>
      </c>
    </row>
    <row r="51" spans="2:13" s="33" customFormat="1" ht="13.5" customHeight="1">
      <c r="B51" s="34"/>
      <c r="C51" s="34"/>
      <c r="D51" s="25" t="s">
        <v>41</v>
      </c>
      <c r="E51" s="11"/>
      <c r="F51" s="18">
        <v>8</v>
      </c>
      <c r="G51" s="22">
        <v>398</v>
      </c>
      <c r="H51" s="18">
        <v>15</v>
      </c>
      <c r="I51" s="22">
        <v>607</v>
      </c>
      <c r="J51" s="18">
        <v>18</v>
      </c>
      <c r="K51" s="22">
        <v>621</v>
      </c>
      <c r="L51" s="18">
        <v>7</v>
      </c>
      <c r="M51" s="22">
        <v>305</v>
      </c>
    </row>
    <row r="52" spans="2:13" s="33" customFormat="1" ht="13.5" customHeight="1">
      <c r="B52" s="34"/>
      <c r="C52" s="34"/>
      <c r="D52" s="25" t="s">
        <v>17</v>
      </c>
      <c r="E52" s="11"/>
      <c r="F52" s="18">
        <v>2353</v>
      </c>
      <c r="G52" s="22">
        <v>17921</v>
      </c>
      <c r="H52" s="18">
        <v>2443</v>
      </c>
      <c r="I52" s="22">
        <v>17823</v>
      </c>
      <c r="J52" s="18">
        <v>2653</v>
      </c>
      <c r="K52" s="22">
        <v>19248</v>
      </c>
      <c r="L52" s="18">
        <v>3242</v>
      </c>
      <c r="M52" s="22">
        <v>22172</v>
      </c>
    </row>
    <row r="53" spans="2:13" s="33" customFormat="1" ht="9.75" customHeight="1">
      <c r="B53" s="34"/>
      <c r="C53" s="34"/>
      <c r="D53" s="34"/>
      <c r="E53" s="35"/>
      <c r="F53" s="18"/>
      <c r="G53" s="22"/>
      <c r="H53" s="18"/>
      <c r="I53" s="22"/>
      <c r="J53" s="18"/>
      <c r="K53" s="22"/>
      <c r="L53" s="18"/>
      <c r="M53" s="22"/>
    </row>
    <row r="54" spans="2:13" s="33" customFormat="1" ht="13.5" customHeight="1">
      <c r="B54" s="34"/>
      <c r="C54" s="34"/>
      <c r="D54" s="13" t="s">
        <v>18</v>
      </c>
      <c r="E54" s="11"/>
      <c r="F54" s="18">
        <v>1990</v>
      </c>
      <c r="G54" s="22">
        <v>169217</v>
      </c>
      <c r="H54" s="18">
        <v>1932</v>
      </c>
      <c r="I54" s="22">
        <v>161442</v>
      </c>
      <c r="J54" s="18">
        <v>2023</v>
      </c>
      <c r="K54" s="22">
        <v>139341</v>
      </c>
      <c r="L54" s="18">
        <v>2105</v>
      </c>
      <c r="M54" s="22">
        <v>142105</v>
      </c>
    </row>
    <row r="55" spans="2:13" s="33" customFormat="1" ht="13.5" customHeight="1">
      <c r="B55" s="34"/>
      <c r="C55" s="34"/>
      <c r="D55" s="25" t="s">
        <v>42</v>
      </c>
      <c r="E55" s="11"/>
      <c r="F55" s="18">
        <v>41085</v>
      </c>
      <c r="G55" s="22">
        <v>188816</v>
      </c>
      <c r="H55" s="18">
        <v>43704</v>
      </c>
      <c r="I55" s="22">
        <v>201307</v>
      </c>
      <c r="J55" s="18">
        <v>47267</v>
      </c>
      <c r="K55" s="22">
        <v>229178</v>
      </c>
      <c r="L55" s="18">
        <v>28134</v>
      </c>
      <c r="M55" s="22">
        <f>135780+1</f>
        <v>135781</v>
      </c>
    </row>
    <row r="56" spans="2:13" s="33" customFormat="1" ht="13.5" customHeight="1">
      <c r="B56" s="34"/>
      <c r="C56" s="34"/>
      <c r="D56" s="25" t="s">
        <v>19</v>
      </c>
      <c r="E56" s="11"/>
      <c r="F56" s="18">
        <v>570</v>
      </c>
      <c r="G56" s="22">
        <v>56298</v>
      </c>
      <c r="H56" s="18">
        <v>591</v>
      </c>
      <c r="I56" s="22">
        <v>60237</v>
      </c>
      <c r="J56" s="18">
        <v>618</v>
      </c>
      <c r="K56" s="22">
        <v>62500</v>
      </c>
      <c r="L56" s="18">
        <v>581</v>
      </c>
      <c r="M56" s="22">
        <v>59091</v>
      </c>
    </row>
    <row r="57" spans="2:13" s="33" customFormat="1" ht="13.5" customHeight="1">
      <c r="B57" s="34"/>
      <c r="C57" s="34"/>
      <c r="D57" s="25" t="s">
        <v>20</v>
      </c>
      <c r="E57" s="11"/>
      <c r="F57" s="18">
        <v>460</v>
      </c>
      <c r="G57" s="22">
        <v>10889</v>
      </c>
      <c r="H57" s="18">
        <v>450</v>
      </c>
      <c r="I57" s="22">
        <v>10182</v>
      </c>
      <c r="J57" s="18">
        <v>415</v>
      </c>
      <c r="K57" s="22">
        <v>9418</v>
      </c>
      <c r="L57" s="18">
        <v>447</v>
      </c>
      <c r="M57" s="22">
        <v>10037</v>
      </c>
    </row>
    <row r="58" spans="2:13" s="33" customFormat="1" ht="9.75" customHeight="1">
      <c r="B58" s="34"/>
      <c r="C58" s="34"/>
      <c r="D58" s="34"/>
      <c r="E58" s="35"/>
      <c r="F58" s="23"/>
      <c r="G58" s="2"/>
      <c r="H58" s="23"/>
      <c r="I58" s="2"/>
      <c r="J58" s="23"/>
      <c r="K58" s="2"/>
      <c r="L58" s="23"/>
      <c r="M58" s="2"/>
    </row>
    <row r="59" spans="2:13" s="33" customFormat="1" ht="13.5" customHeight="1">
      <c r="B59" s="34"/>
      <c r="C59" s="34"/>
      <c r="D59" s="12" t="s">
        <v>43</v>
      </c>
      <c r="E59" s="11"/>
      <c r="F59" s="23">
        <v>7</v>
      </c>
      <c r="G59" s="2">
        <v>263</v>
      </c>
      <c r="H59" s="23">
        <v>4</v>
      </c>
      <c r="I59" s="2">
        <v>150</v>
      </c>
      <c r="J59" s="23">
        <v>0</v>
      </c>
      <c r="K59" s="2">
        <v>0</v>
      </c>
      <c r="L59" s="23" t="s">
        <v>47</v>
      </c>
      <c r="M59" s="2" t="s">
        <v>47</v>
      </c>
    </row>
    <row r="60" spans="2:13" s="33" customFormat="1" ht="13.5" customHeight="1">
      <c r="B60" s="34"/>
      <c r="C60" s="34"/>
      <c r="D60" s="13" t="s">
        <v>21</v>
      </c>
      <c r="E60" s="11"/>
      <c r="F60" s="18">
        <v>4</v>
      </c>
      <c r="G60" s="22">
        <v>875</v>
      </c>
      <c r="H60" s="18">
        <v>2</v>
      </c>
      <c r="I60" s="22">
        <v>473</v>
      </c>
      <c r="J60" s="23">
        <v>0</v>
      </c>
      <c r="K60" s="2">
        <v>0</v>
      </c>
      <c r="L60" s="23">
        <v>5</v>
      </c>
      <c r="M60" s="2">
        <v>854</v>
      </c>
    </row>
    <row r="61" spans="2:13" s="33" customFormat="1" ht="13.5" customHeight="1">
      <c r="B61" s="34"/>
      <c r="C61" s="34"/>
      <c r="D61" s="13" t="s">
        <v>22</v>
      </c>
      <c r="E61" s="11"/>
      <c r="F61" s="18">
        <v>34</v>
      </c>
      <c r="G61" s="22">
        <v>1721</v>
      </c>
      <c r="H61" s="18">
        <v>25</v>
      </c>
      <c r="I61" s="22">
        <v>1199</v>
      </c>
      <c r="J61" s="18">
        <v>80</v>
      </c>
      <c r="K61" s="22">
        <v>4117</v>
      </c>
      <c r="L61" s="18">
        <v>129</v>
      </c>
      <c r="M61" s="22">
        <v>7325</v>
      </c>
    </row>
    <row r="62" spans="2:13" s="33" customFormat="1" ht="9.75" customHeight="1">
      <c r="B62" s="34"/>
      <c r="C62" s="34"/>
      <c r="D62" s="34"/>
      <c r="E62" s="35"/>
      <c r="F62" s="23"/>
      <c r="G62" s="2"/>
      <c r="H62" s="23"/>
      <c r="I62" s="2"/>
      <c r="J62" s="23"/>
      <c r="K62" s="2"/>
      <c r="L62" s="23"/>
      <c r="M62" s="2"/>
    </row>
    <row r="63" spans="2:13" s="33" customFormat="1" ht="13.5" customHeight="1">
      <c r="B63" s="34"/>
      <c r="C63" s="39" t="s">
        <v>61</v>
      </c>
      <c r="D63" s="39"/>
      <c r="E63" s="11"/>
      <c r="F63" s="21">
        <f aca="true" t="shared" si="3" ref="F63:M63">SUM(F65:F67)</f>
        <v>38510</v>
      </c>
      <c r="G63" s="21">
        <f t="shared" si="3"/>
        <v>10900598</v>
      </c>
      <c r="H63" s="21">
        <f t="shared" si="3"/>
        <v>40235</v>
      </c>
      <c r="I63" s="21">
        <f t="shared" si="3"/>
        <v>11435440</v>
      </c>
      <c r="J63" s="21">
        <f t="shared" si="3"/>
        <v>40447</v>
      </c>
      <c r="K63" s="21">
        <f t="shared" si="3"/>
        <v>11359405</v>
      </c>
      <c r="L63" s="21">
        <f t="shared" si="3"/>
        <v>41458</v>
      </c>
      <c r="M63" s="21">
        <f t="shared" si="3"/>
        <v>11546459</v>
      </c>
    </row>
    <row r="64" spans="2:13" s="33" customFormat="1" ht="9.75" customHeight="1">
      <c r="B64" s="34"/>
      <c r="C64" s="34"/>
      <c r="D64" s="34"/>
      <c r="E64" s="35"/>
      <c r="F64" s="18"/>
      <c r="G64" s="22"/>
      <c r="H64" s="18"/>
      <c r="I64" s="22"/>
      <c r="J64" s="18"/>
      <c r="K64" s="22"/>
      <c r="L64" s="18"/>
      <c r="M64" s="22"/>
    </row>
    <row r="65" spans="2:13" s="33" customFormat="1" ht="13.5" customHeight="1">
      <c r="B65" s="34"/>
      <c r="C65" s="34"/>
      <c r="D65" s="25" t="s">
        <v>44</v>
      </c>
      <c r="E65" s="11"/>
      <c r="F65" s="18">
        <v>21056</v>
      </c>
      <c r="G65" s="22">
        <v>5390901</v>
      </c>
      <c r="H65" s="18">
        <v>22281</v>
      </c>
      <c r="I65" s="22">
        <v>5729988</v>
      </c>
      <c r="J65" s="18">
        <v>22877</v>
      </c>
      <c r="K65" s="22">
        <v>5805628</v>
      </c>
      <c r="L65" s="18">
        <v>23227</v>
      </c>
      <c r="M65" s="22">
        <v>5822905</v>
      </c>
    </row>
    <row r="66" spans="2:13" s="33" customFormat="1" ht="13.5" customHeight="1">
      <c r="B66" s="34"/>
      <c r="C66" s="34"/>
      <c r="D66" s="25" t="s">
        <v>23</v>
      </c>
      <c r="E66" s="11"/>
      <c r="F66" s="18">
        <v>10359</v>
      </c>
      <c r="G66" s="22">
        <v>2811103</v>
      </c>
      <c r="H66" s="18">
        <v>10773</v>
      </c>
      <c r="I66" s="22">
        <v>2951457</v>
      </c>
      <c r="J66" s="18">
        <v>10821</v>
      </c>
      <c r="K66" s="22">
        <v>2978425</v>
      </c>
      <c r="L66" s="18">
        <v>11642</v>
      </c>
      <c r="M66" s="22">
        <v>3233680</v>
      </c>
    </row>
    <row r="67" spans="2:13" s="33" customFormat="1" ht="13.5" customHeight="1">
      <c r="B67" s="34"/>
      <c r="C67" s="34"/>
      <c r="D67" s="25" t="s">
        <v>45</v>
      </c>
      <c r="E67" s="11"/>
      <c r="F67" s="18">
        <v>7095</v>
      </c>
      <c r="G67" s="22">
        <v>2698594</v>
      </c>
      <c r="H67" s="18">
        <v>7181</v>
      </c>
      <c r="I67" s="22">
        <v>2753995</v>
      </c>
      <c r="J67" s="18">
        <v>6749</v>
      </c>
      <c r="K67" s="22">
        <v>2575352</v>
      </c>
      <c r="L67" s="18">
        <v>6589</v>
      </c>
      <c r="M67" s="22">
        <v>2489874</v>
      </c>
    </row>
    <row r="68" spans="2:13" s="33" customFormat="1" ht="9.75" customHeight="1">
      <c r="B68" s="34"/>
      <c r="C68" s="34"/>
      <c r="D68" s="34"/>
      <c r="E68" s="35"/>
      <c r="F68" s="23"/>
      <c r="G68" s="2"/>
      <c r="H68" s="23"/>
      <c r="I68" s="2"/>
      <c r="J68" s="23"/>
      <c r="K68" s="2"/>
      <c r="L68" s="23"/>
      <c r="M68" s="2"/>
    </row>
    <row r="69" spans="2:13" s="33" customFormat="1" ht="13.5" customHeight="1">
      <c r="B69" s="34"/>
      <c r="C69" s="39" t="s">
        <v>0</v>
      </c>
      <c r="D69" s="39"/>
      <c r="E69" s="11"/>
      <c r="F69" s="23" t="s">
        <v>62</v>
      </c>
      <c r="G69" s="22">
        <f>SUM(G71:G74)</f>
        <v>1659507</v>
      </c>
      <c r="H69" s="23" t="s">
        <v>24</v>
      </c>
      <c r="I69" s="22">
        <f>SUM(I71:I74)</f>
        <v>1774860</v>
      </c>
      <c r="J69" s="23" t="s">
        <v>24</v>
      </c>
      <c r="K69" s="22">
        <f>SUM(K71:K74)</f>
        <v>1882080</v>
      </c>
      <c r="L69" s="23" t="s">
        <v>24</v>
      </c>
      <c r="M69" s="22">
        <f>SUM(M71:M74)</f>
        <v>1976522</v>
      </c>
    </row>
    <row r="70" spans="2:13" s="33" customFormat="1" ht="9.75" customHeight="1">
      <c r="B70" s="34"/>
      <c r="C70" s="34"/>
      <c r="D70" s="34"/>
      <c r="E70" s="35"/>
      <c r="F70" s="23"/>
      <c r="G70" s="22"/>
      <c r="H70" s="23"/>
      <c r="I70" s="22"/>
      <c r="J70" s="23"/>
      <c r="K70" s="22"/>
      <c r="L70" s="23"/>
      <c r="M70" s="22"/>
    </row>
    <row r="71" spans="2:13" s="33" customFormat="1" ht="13.5" customHeight="1">
      <c r="B71" s="34"/>
      <c r="C71" s="34"/>
      <c r="D71" s="25" t="s">
        <v>46</v>
      </c>
      <c r="E71" s="11"/>
      <c r="F71" s="23" t="s">
        <v>24</v>
      </c>
      <c r="G71" s="22">
        <v>614389</v>
      </c>
      <c r="H71" s="23" t="s">
        <v>24</v>
      </c>
      <c r="I71" s="22">
        <v>659925</v>
      </c>
      <c r="J71" s="23" t="s">
        <v>24</v>
      </c>
      <c r="K71" s="22">
        <v>744812</v>
      </c>
      <c r="L71" s="23" t="s">
        <v>24</v>
      </c>
      <c r="M71" s="22">
        <v>886324</v>
      </c>
    </row>
    <row r="72" spans="2:13" s="33" customFormat="1" ht="13.5" customHeight="1">
      <c r="B72" s="34"/>
      <c r="C72" s="34"/>
      <c r="D72" s="12" t="s">
        <v>25</v>
      </c>
      <c r="E72" s="11"/>
      <c r="F72" s="23" t="s">
        <v>24</v>
      </c>
      <c r="G72" s="22">
        <v>67095</v>
      </c>
      <c r="H72" s="23" t="s">
        <v>24</v>
      </c>
      <c r="I72" s="22">
        <v>77470</v>
      </c>
      <c r="J72" s="23" t="s">
        <v>24</v>
      </c>
      <c r="K72" s="22">
        <v>72534</v>
      </c>
      <c r="L72" s="23" t="s">
        <v>24</v>
      </c>
      <c r="M72" s="22">
        <v>79729</v>
      </c>
    </row>
    <row r="73" spans="2:13" s="33" customFormat="1" ht="13.5" customHeight="1">
      <c r="B73" s="34"/>
      <c r="C73" s="34"/>
      <c r="D73" s="25" t="s">
        <v>26</v>
      </c>
      <c r="E73" s="11"/>
      <c r="F73" s="23" t="s">
        <v>24</v>
      </c>
      <c r="G73" s="22">
        <v>937371</v>
      </c>
      <c r="H73" s="23" t="s">
        <v>24</v>
      </c>
      <c r="I73" s="22">
        <v>1004128</v>
      </c>
      <c r="J73" s="23" t="s">
        <v>24</v>
      </c>
      <c r="K73" s="22">
        <v>1028364</v>
      </c>
      <c r="L73" s="23" t="s">
        <v>24</v>
      </c>
      <c r="M73" s="22">
        <f>975437-1</f>
        <v>975436</v>
      </c>
    </row>
    <row r="74" spans="2:13" s="33" customFormat="1" ht="13.5" customHeight="1">
      <c r="B74" s="34"/>
      <c r="C74" s="34"/>
      <c r="D74" s="25" t="s">
        <v>63</v>
      </c>
      <c r="E74" s="11"/>
      <c r="F74" s="23" t="s">
        <v>24</v>
      </c>
      <c r="G74" s="22">
        <v>40652</v>
      </c>
      <c r="H74" s="23" t="s">
        <v>24</v>
      </c>
      <c r="I74" s="22">
        <v>33337</v>
      </c>
      <c r="J74" s="23" t="s">
        <v>24</v>
      </c>
      <c r="K74" s="22">
        <v>36370</v>
      </c>
      <c r="L74" s="23" t="s">
        <v>24</v>
      </c>
      <c r="M74" s="22">
        <v>35033</v>
      </c>
    </row>
    <row r="75" spans="1:13" s="33" customFormat="1" ht="6.75" customHeight="1" thickBot="1">
      <c r="A75" s="38"/>
      <c r="B75" s="20"/>
      <c r="C75" s="20"/>
      <c r="D75" s="15"/>
      <c r="E75" s="16"/>
      <c r="F75" s="5"/>
      <c r="G75" s="5"/>
      <c r="H75" s="5"/>
      <c r="I75" s="5"/>
      <c r="J75" s="5"/>
      <c r="K75" s="5"/>
      <c r="L75" s="5"/>
      <c r="M75" s="5"/>
    </row>
    <row r="76" spans="1:13" s="33" customFormat="1" ht="18" customHeight="1">
      <c r="A76" s="26" t="s">
        <v>28</v>
      </c>
      <c r="B76" s="31"/>
      <c r="C76" s="31"/>
      <c r="D76" s="26"/>
      <c r="E76" s="32"/>
      <c r="F76" s="31"/>
      <c r="G76" s="31"/>
      <c r="H76" s="24"/>
      <c r="I76" s="24"/>
      <c r="J76" s="24"/>
      <c r="K76" s="24"/>
      <c r="L76" s="24"/>
      <c r="M76" s="24"/>
    </row>
    <row r="77" spans="1:11" s="33" customFormat="1" ht="15" customHeight="1">
      <c r="A77" s="40" t="s">
        <v>27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2" ht="1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3"/>
    </row>
    <row r="79" ht="12" customHeight="1"/>
  </sheetData>
  <sheetProtection/>
  <mergeCells count="22">
    <mergeCell ref="C40:D40"/>
    <mergeCell ref="C63:D63"/>
    <mergeCell ref="M6:M7"/>
    <mergeCell ref="B9:D9"/>
    <mergeCell ref="A1:M1"/>
    <mergeCell ref="A2:M2"/>
    <mergeCell ref="B4:D7"/>
    <mergeCell ref="F4:G5"/>
    <mergeCell ref="H4:I5"/>
    <mergeCell ref="J4:K5"/>
    <mergeCell ref="L4:M5"/>
    <mergeCell ref="F6:F7"/>
    <mergeCell ref="C69:D69"/>
    <mergeCell ref="A77:K77"/>
    <mergeCell ref="G6:G7"/>
    <mergeCell ref="H6:H7"/>
    <mergeCell ref="A78:L78"/>
    <mergeCell ref="I6:I7"/>
    <mergeCell ref="J6:J7"/>
    <mergeCell ref="K6:K7"/>
    <mergeCell ref="L6:L7"/>
    <mergeCell ref="C11:D11"/>
  </mergeCells>
  <printOptions/>
  <pageMargins left="0.3937007874015748" right="0.3937007874015748" top="0.984251968503937" bottom="0.7086614173228347" header="0.5118110236220472" footer="0.5118110236220472"/>
  <pageSetup fitToHeight="1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2018-03-02T04:51:19Z</cp:lastPrinted>
  <dcterms:created xsi:type="dcterms:W3CDTF">2014-03-04T07:22:08Z</dcterms:created>
  <dcterms:modified xsi:type="dcterms:W3CDTF">2018-03-13T02:01:52Z</dcterms:modified>
  <cp:category/>
  <cp:version/>
  <cp:contentType/>
  <cp:contentStatus/>
</cp:coreProperties>
</file>